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40" windowWidth="20775" windowHeight="762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6" i="3"/>
  <c r="B25"/>
  <c r="B24"/>
  <c r="B23"/>
  <c r="B22"/>
  <c r="B21"/>
  <c r="B20"/>
  <c r="B19"/>
  <c r="B18"/>
  <c r="B17"/>
  <c r="B16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  <c r="E2"/>
  <c r="D2"/>
  <c r="C2"/>
  <c r="E66" i="1"/>
  <c r="E65"/>
  <c r="E64"/>
  <c r="E63"/>
  <c r="F66" s="1"/>
  <c r="E62"/>
  <c r="E60"/>
  <c r="E59"/>
  <c r="E58"/>
  <c r="E57"/>
  <c r="F60" s="1"/>
  <c r="E56"/>
  <c r="F54"/>
  <c r="E54"/>
  <c r="E53"/>
  <c r="E52"/>
  <c r="E51"/>
  <c r="E50"/>
  <c r="E48"/>
  <c r="E47"/>
  <c r="E46"/>
  <c r="E45"/>
  <c r="F48" s="1"/>
  <c r="E44"/>
  <c r="E42"/>
  <c r="E41"/>
  <c r="E40"/>
  <c r="E39"/>
  <c r="F42" s="1"/>
  <c r="E38"/>
  <c r="E36"/>
  <c r="E35"/>
  <c r="E34"/>
  <c r="E33"/>
  <c r="F36" s="1"/>
  <c r="E32"/>
  <c r="E30"/>
  <c r="E29"/>
  <c r="E28"/>
  <c r="E27"/>
  <c r="F30" s="1"/>
  <c r="E26"/>
  <c r="E24"/>
  <c r="E23"/>
  <c r="E22"/>
  <c r="E21"/>
  <c r="F24" s="1"/>
  <c r="E20"/>
  <c r="F18"/>
  <c r="E18"/>
  <c r="E17"/>
  <c r="E16"/>
  <c r="P15"/>
  <c r="E15"/>
  <c r="P14"/>
  <c r="E14"/>
  <c r="P13"/>
  <c r="P12"/>
  <c r="F12"/>
  <c r="E12"/>
  <c r="P11"/>
  <c r="E11"/>
  <c r="P10"/>
  <c r="E10"/>
  <c r="P9"/>
  <c r="E9"/>
  <c r="P8"/>
  <c r="E8"/>
  <c r="P7"/>
  <c r="P6"/>
  <c r="E6"/>
  <c r="P5"/>
  <c r="E5"/>
  <c r="E4"/>
  <c r="E3"/>
  <c r="E2"/>
  <c r="F6" s="1"/>
</calcChain>
</file>

<file path=xl/sharedStrings.xml><?xml version="1.0" encoding="utf-8"?>
<sst xmlns="http://schemas.openxmlformats.org/spreadsheetml/2006/main" count="87" uniqueCount="22">
  <si>
    <t>cm</t>
  </si>
  <si>
    <t>trial</t>
  </si>
  <si>
    <t>final time (s)</t>
  </si>
  <si>
    <t>initial time (s)</t>
  </si>
  <si>
    <t>Period (s)</t>
  </si>
  <si>
    <t>((C2-D2)/5)</t>
  </si>
  <si>
    <t>X / cm</t>
  </si>
  <si>
    <t xml:space="preserve">Trial 1 </t>
  </si>
  <si>
    <t>Trial 2</t>
  </si>
  <si>
    <t>Trial 3</t>
  </si>
  <si>
    <t>Trial 4</t>
  </si>
  <si>
    <t>Trial 5</t>
  </si>
  <si>
    <t>Average</t>
  </si>
  <si>
    <t>Uncertainty</t>
  </si>
  <si>
    <t>((C20-D20)/5)</t>
  </si>
  <si>
    <t>T / s</t>
  </si>
  <si>
    <t>3.95E-03*x + -0.0612</t>
  </si>
  <si>
    <t>T / s ^(1/1.71)</t>
  </si>
  <si>
    <t xml:space="preserve">Log x </t>
  </si>
  <si>
    <t>Log Y</t>
  </si>
  <si>
    <t>T / s^(1/1.5)</t>
  </si>
  <si>
    <t>WE studied sho, use formulas, canalever, the efrfective spring constant , iinveresly proportial to the length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</si>
</sst>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5" fontId="1" fillId="0" borderId="0" xfId="0" applyNumberFormat="1" applyFont="1"/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Average Period vs. Bar Length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Sheet2!$B$1:$B$12</c:f>
              <c:numCache>
                <c:formatCode>General</c:formatCode>
                <c:ptCount val="12"/>
                <c:pt idx="0">
                  <c:v>0</c:v>
                </c:pt>
                <c:pt idx="1">
                  <c:v>2.87E-2</c:v>
                </c:pt>
                <c:pt idx="2">
                  <c:v>3.9E-2</c:v>
                </c:pt>
                <c:pt idx="3">
                  <c:v>4.7699999999999999E-2</c:v>
                </c:pt>
                <c:pt idx="4">
                  <c:v>6.0600000000000001E-2</c:v>
                </c:pt>
                <c:pt idx="5">
                  <c:v>7.3800000000000004E-2</c:v>
                </c:pt>
                <c:pt idx="6">
                  <c:v>8.8400000000000006E-2</c:v>
                </c:pt>
                <c:pt idx="7">
                  <c:v>0.1046</c:v>
                </c:pt>
                <c:pt idx="8">
                  <c:v>0.12740000000000001</c:v>
                </c:pt>
                <c:pt idx="9">
                  <c:v>0.14680000000000001</c:v>
                </c:pt>
                <c:pt idx="10">
                  <c:v>0.1666</c:v>
                </c:pt>
                <c:pt idx="11">
                  <c:v>0.182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Sheet2!$C$1:$C$12</c:f>
              <c:numCache>
                <c:formatCode>General</c:formatCode>
                <c:ptCount val="12"/>
                <c:pt idx="1">
                  <c:v>2.87E-2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Sheet2!$D$1:$D$12</c:f>
              <c:numCache>
                <c:formatCode>General</c:formatCode>
                <c:ptCount val="12"/>
                <c:pt idx="2">
                  <c:v>3.9E-2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Sheet2!$E$1:$E$12</c:f>
              <c:numCache>
                <c:formatCode>General</c:formatCode>
                <c:ptCount val="12"/>
                <c:pt idx="3">
                  <c:v>4.7699999999999999E-2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Sheet2!$F$1:$F$12</c:f>
              <c:numCache>
                <c:formatCode>General</c:formatCode>
                <c:ptCount val="12"/>
                <c:pt idx="4">
                  <c:v>6.0600000000000001E-2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Sheet2!$G$1:$G$12</c:f>
              <c:numCache>
                <c:formatCode>General</c:formatCode>
                <c:ptCount val="12"/>
                <c:pt idx="5">
                  <c:v>7.3800000000000004E-2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Sheet2!$H$1:$H$12</c:f>
              <c:numCache>
                <c:formatCode>General</c:formatCode>
                <c:ptCount val="12"/>
                <c:pt idx="6">
                  <c:v>8.8400000000000006E-2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Sheet2!$I$1:$I$12</c:f>
              <c:numCache>
                <c:formatCode>General</c:formatCode>
                <c:ptCount val="12"/>
                <c:pt idx="7">
                  <c:v>0.1046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Sheet2!$J$1:$J$12</c:f>
              <c:numCache>
                <c:formatCode>General</c:formatCode>
                <c:ptCount val="12"/>
                <c:pt idx="8">
                  <c:v>0.12740000000000001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Sheet2!$K$1:$K$12</c:f>
              <c:numCache>
                <c:formatCode>General</c:formatCode>
                <c:ptCount val="12"/>
                <c:pt idx="9">
                  <c:v>0.14680000000000001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Sheet2!$L$1:$L$12</c:f>
              <c:numCache>
                <c:formatCode>General</c:formatCode>
                <c:ptCount val="12"/>
                <c:pt idx="10">
                  <c:v>0.1666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Sheet2!$M$1:$M$12</c:f>
              <c:numCache>
                <c:formatCode>General</c:formatCode>
                <c:ptCount val="12"/>
                <c:pt idx="11">
                  <c:v>0.182</c:v>
                </c:pt>
              </c:numCache>
            </c:numRef>
          </c:yVal>
        </c:ser>
        <c:axId val="102791040"/>
        <c:axId val="102805504"/>
      </c:scatterChart>
      <c:valAx>
        <c:axId val="102791040"/>
        <c:scaling>
          <c:orientation val="minMax"/>
          <c:max val="64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 / Bar Length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805504"/>
        <c:crosses val="autoZero"/>
        <c:crossBetween val="midCat"/>
        <c:majorUnit val="4"/>
        <c:minorUnit val="1"/>
      </c:valAx>
      <c:valAx>
        <c:axId val="102805504"/>
        <c:scaling>
          <c:orientation val="minMax"/>
          <c:max val="0.2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Y / Average Period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791040"/>
        <c:crosses val="autoZero"/>
        <c:crossBetween val="midCat"/>
        <c:majorUnit val="0.05"/>
        <c:minorUnit val="1.0000000000000004E-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Log Y vs. Log x 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Sheet3!$E$1</c:f>
              <c:strCache>
                <c:ptCount val="1"/>
                <c:pt idx="0">
                  <c:v>Log 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Sheet3!$D$2:$D$12</c:f>
              <c:numCache>
                <c:formatCode>General</c:formatCode>
                <c:ptCount val="11"/>
                <c:pt idx="0">
                  <c:v>1.3010299956639813</c:v>
                </c:pt>
                <c:pt idx="1">
                  <c:v>1.3802112417116059</c:v>
                </c:pt>
                <c:pt idx="2">
                  <c:v>1.4471580313422192</c:v>
                </c:pt>
                <c:pt idx="3">
                  <c:v>1.505149978319906</c:v>
                </c:pt>
                <c:pt idx="4">
                  <c:v>1.5563025007672873</c:v>
                </c:pt>
                <c:pt idx="5">
                  <c:v>1.6020599913279623</c:v>
                </c:pt>
                <c:pt idx="6">
                  <c:v>1.6434526764861874</c:v>
                </c:pt>
                <c:pt idx="7">
                  <c:v>1.6812412373755872</c:v>
                </c:pt>
                <c:pt idx="8">
                  <c:v>1.7160033436347992</c:v>
                </c:pt>
                <c:pt idx="9">
                  <c:v>1.7481880270062005</c:v>
                </c:pt>
                <c:pt idx="10">
                  <c:v>1.7781512503836436</c:v>
                </c:pt>
              </c:numCache>
            </c:numRef>
          </c:xVal>
          <c:yVal>
            <c:numRef>
              <c:f>Sheet3!$E$2:$E$12</c:f>
              <c:numCache>
                <c:formatCode>General</c:formatCode>
                <c:ptCount val="11"/>
                <c:pt idx="0">
                  <c:v>-1.5421181032660076</c:v>
                </c:pt>
                <c:pt idx="1">
                  <c:v>-1.4089353929735009</c:v>
                </c:pt>
                <c:pt idx="2">
                  <c:v>-1.3214816209598861</c:v>
                </c:pt>
                <c:pt idx="3">
                  <c:v>-1.2175273758337137</c:v>
                </c:pt>
                <c:pt idx="4">
                  <c:v>-1.1319436381769583</c:v>
                </c:pt>
                <c:pt idx="5">
                  <c:v>-1.0535477349869269</c:v>
                </c:pt>
                <c:pt idx="6">
                  <c:v>-0.98046831546874458</c:v>
                </c:pt>
                <c:pt idx="7">
                  <c:v>-0.89483057200066829</c:v>
                </c:pt>
                <c:pt idx="8">
                  <c:v>-0.83327394441994818</c:v>
                </c:pt>
                <c:pt idx="9">
                  <c:v>-0.77832500292923124</c:v>
                </c:pt>
                <c:pt idx="10">
                  <c:v>-0.73992861201492521</c:v>
                </c:pt>
              </c:numCache>
            </c:numRef>
          </c:yVal>
        </c:ser>
        <c:axId val="102917248"/>
        <c:axId val="102919168"/>
      </c:scatterChart>
      <c:valAx>
        <c:axId val="10291724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x 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919168"/>
        <c:crosses val="autoZero"/>
        <c:crossBetween val="midCat"/>
      </c:valAx>
      <c:valAx>
        <c:axId val="1029191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Y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917248"/>
        <c:crosses val="autoZero"/>
        <c:crossBetween val="midCat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 / s ^(1/1.71) vs. X / cm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Sheet3!$C$1</c:f>
              <c:strCache>
                <c:ptCount val="1"/>
                <c:pt idx="0">
                  <c:v>T / s ^(1/1.71)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Sheet3!$A$2:$A$12</c:f>
              <c:numCache>
                <c:formatCode>General</c:formatCode>
                <c:ptCount val="11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60</c:v>
                </c:pt>
              </c:numCache>
            </c:numRef>
          </c:xVal>
          <c:yVal>
            <c:numRef>
              <c:f>Sheet3!$C$2:$C$12</c:f>
              <c:numCache>
                <c:formatCode>General</c:formatCode>
                <c:ptCount val="11"/>
                <c:pt idx="0">
                  <c:v>0.12536507008474548</c:v>
                </c:pt>
                <c:pt idx="1">
                  <c:v>0.14998960924608168</c:v>
                </c:pt>
                <c:pt idx="2">
                  <c:v>0.16873443842426697</c:v>
                </c:pt>
                <c:pt idx="3">
                  <c:v>0.19408666010769729</c:v>
                </c:pt>
                <c:pt idx="4">
                  <c:v>0.21779337054027983</c:v>
                </c:pt>
                <c:pt idx="5">
                  <c:v>0.24204171052414958</c:v>
                </c:pt>
                <c:pt idx="6">
                  <c:v>0.26707098987797501</c:v>
                </c:pt>
                <c:pt idx="7">
                  <c:v>0.29971416424848679</c:v>
                </c:pt>
                <c:pt idx="8">
                  <c:v>0.32561566914359819</c:v>
                </c:pt>
                <c:pt idx="9">
                  <c:v>0.35062201362609235</c:v>
                </c:pt>
                <c:pt idx="10">
                  <c:v>0.36922679402327996</c:v>
                </c:pt>
              </c:numCache>
            </c:numRef>
          </c:yVal>
        </c:ser>
        <c:axId val="102838656"/>
        <c:axId val="102840576"/>
      </c:scatterChart>
      <c:valAx>
        <c:axId val="102838656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/ cm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840576"/>
        <c:crosses val="autoZero"/>
        <c:crossBetween val="midCat"/>
      </c:valAx>
      <c:valAx>
        <c:axId val="1028405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 / s ^(1/1.71)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838656"/>
        <c:crosses val="autoZero"/>
        <c:crossBetween val="midCat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Average Period vs. Bar Length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Sheet2!$B$1:$B$12</c:f>
              <c:numCache>
                <c:formatCode>General</c:formatCode>
                <c:ptCount val="12"/>
                <c:pt idx="0">
                  <c:v>0</c:v>
                </c:pt>
                <c:pt idx="1">
                  <c:v>2.87E-2</c:v>
                </c:pt>
                <c:pt idx="2">
                  <c:v>3.9E-2</c:v>
                </c:pt>
                <c:pt idx="3">
                  <c:v>4.7699999999999999E-2</c:v>
                </c:pt>
                <c:pt idx="4">
                  <c:v>6.0600000000000001E-2</c:v>
                </c:pt>
                <c:pt idx="5">
                  <c:v>7.3800000000000004E-2</c:v>
                </c:pt>
                <c:pt idx="6">
                  <c:v>8.8400000000000006E-2</c:v>
                </c:pt>
                <c:pt idx="7">
                  <c:v>0.1046</c:v>
                </c:pt>
                <c:pt idx="8">
                  <c:v>0.12740000000000001</c:v>
                </c:pt>
                <c:pt idx="9">
                  <c:v>0.14680000000000001</c:v>
                </c:pt>
                <c:pt idx="10">
                  <c:v>0.1666</c:v>
                </c:pt>
                <c:pt idx="11">
                  <c:v>0.182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Sheet2!$C$1:$C$12</c:f>
              <c:numCache>
                <c:formatCode>General</c:formatCode>
                <c:ptCount val="12"/>
                <c:pt idx="1">
                  <c:v>2.87E-2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Sheet2!$D$1:$D$12</c:f>
              <c:numCache>
                <c:formatCode>General</c:formatCode>
                <c:ptCount val="12"/>
                <c:pt idx="2">
                  <c:v>3.9E-2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Sheet2!$E$1:$E$12</c:f>
              <c:numCache>
                <c:formatCode>General</c:formatCode>
                <c:ptCount val="12"/>
                <c:pt idx="3">
                  <c:v>4.7699999999999999E-2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Sheet2!$F$1:$F$12</c:f>
              <c:numCache>
                <c:formatCode>General</c:formatCode>
                <c:ptCount val="12"/>
                <c:pt idx="4">
                  <c:v>6.0600000000000001E-2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Sheet2!$G$1:$G$12</c:f>
              <c:numCache>
                <c:formatCode>General</c:formatCode>
                <c:ptCount val="12"/>
                <c:pt idx="5">
                  <c:v>7.3800000000000004E-2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Sheet2!$H$1:$H$12</c:f>
              <c:numCache>
                <c:formatCode>General</c:formatCode>
                <c:ptCount val="12"/>
                <c:pt idx="6">
                  <c:v>8.8400000000000006E-2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Sheet2!$I$1:$I$12</c:f>
              <c:numCache>
                <c:formatCode>General</c:formatCode>
                <c:ptCount val="12"/>
                <c:pt idx="7">
                  <c:v>0.1046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Sheet2!$J$1:$J$12</c:f>
              <c:numCache>
                <c:formatCode>General</c:formatCode>
                <c:ptCount val="12"/>
                <c:pt idx="8">
                  <c:v>0.12740000000000001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Sheet2!$K$1:$K$12</c:f>
              <c:numCache>
                <c:formatCode>General</c:formatCode>
                <c:ptCount val="12"/>
                <c:pt idx="9">
                  <c:v>0.14680000000000001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Sheet2!$L$1:$L$12</c:f>
              <c:numCache>
                <c:formatCode>General</c:formatCode>
                <c:ptCount val="12"/>
                <c:pt idx="10">
                  <c:v>0.1666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Sheet2!$M$1:$M$12</c:f>
              <c:numCache>
                <c:formatCode>General</c:formatCode>
                <c:ptCount val="12"/>
                <c:pt idx="11">
                  <c:v>0.182</c:v>
                </c:pt>
              </c:numCache>
            </c:numRef>
          </c:yVal>
        </c:ser>
        <c:axId val="103093760"/>
        <c:axId val="103095680"/>
      </c:scatterChart>
      <c:valAx>
        <c:axId val="103093760"/>
        <c:scaling>
          <c:orientation val="minMax"/>
          <c:max val="64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/ Bar Length (cm)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095680"/>
        <c:crosses val="autoZero"/>
        <c:crossBetween val="midCat"/>
        <c:majorUnit val="4"/>
        <c:minorUnit val="1"/>
      </c:valAx>
      <c:valAx>
        <c:axId val="103095680"/>
        <c:scaling>
          <c:orientation val="minMax"/>
          <c:max val="0.2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 / Average Period (s)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093760"/>
        <c:crosses val="autoZero"/>
        <c:crossBetween val="midCat"/>
        <c:majorUnit val="0.05"/>
        <c:minorUnit val="1.0000000000000004E-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 / s^(1/1.5) vs. X / cm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Sheet3!$B$15</c:f>
              <c:strCache>
                <c:ptCount val="1"/>
                <c:pt idx="0">
                  <c:v>T / s^(1/1.5)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Sheet3!$A$16:$A$26</c:f>
              <c:numCache>
                <c:formatCode>General</c:formatCode>
                <c:ptCount val="11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60</c:v>
                </c:pt>
              </c:numCache>
            </c:numRef>
          </c:xVal>
          <c:yVal>
            <c:numRef>
              <c:f>Sheet3!$B$16:$B$26</c:f>
              <c:numCache>
                <c:formatCode>General</c:formatCode>
                <c:ptCount val="11"/>
                <c:pt idx="0">
                  <c:v>9.3739204682892333E-2</c:v>
                </c:pt>
                <c:pt idx="1">
                  <c:v>0.11500315051230228</c:v>
                </c:pt>
                <c:pt idx="2">
                  <c:v>0.1315261938981831</c:v>
                </c:pt>
                <c:pt idx="3">
                  <c:v>0.15428193700334991</c:v>
                </c:pt>
                <c:pt idx="4">
                  <c:v>0.17594256045711235</c:v>
                </c:pt>
                <c:pt idx="5">
                  <c:v>0.19844257020959241</c:v>
                </c:pt>
                <c:pt idx="6">
                  <c:v>0.22200075751168624</c:v>
                </c:pt>
                <c:pt idx="7">
                  <c:v>0.25318984641501824</c:v>
                </c:pt>
                <c:pt idx="8">
                  <c:v>0.27828130867754286</c:v>
                </c:pt>
                <c:pt idx="9">
                  <c:v>0.30277266583843454</c:v>
                </c:pt>
                <c:pt idx="10">
                  <c:v>0.32115468261784158</c:v>
                </c:pt>
              </c:numCache>
            </c:numRef>
          </c:yVal>
        </c:ser>
        <c:axId val="103117184"/>
        <c:axId val="103119104"/>
      </c:scatterChart>
      <c:valAx>
        <c:axId val="103117184"/>
        <c:scaling>
          <c:orientation val="minMax"/>
          <c:min val="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/ cm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119104"/>
        <c:crosses val="autoZero"/>
        <c:crossBetween val="midCat"/>
        <c:majorUnit val="4"/>
        <c:minorUnit val="1"/>
      </c:valAx>
      <c:valAx>
        <c:axId val="1031191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 / s^(1/1/5)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117184"/>
        <c:crosses val="autoZero"/>
        <c:crossBetween val="midCat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13</xdr:row>
      <xdr:rowOff>85725</xdr:rowOff>
    </xdr:from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904875</xdr:colOff>
      <xdr:row>8</xdr:row>
      <xdr:rowOff>9525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923925</xdr:colOff>
      <xdr:row>8</xdr:row>
      <xdr:rowOff>9525</xdr:rowOff>
    </xdr:from>
    <xdr:ext cx="5715000" cy="3533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76200</xdr:colOff>
      <xdr:row>26</xdr:row>
      <xdr:rowOff>47625</xdr:rowOff>
    </xdr:from>
    <xdr:ext cx="5715000" cy="35337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25</xdr:row>
      <xdr:rowOff>142875</xdr:rowOff>
    </xdr:from>
    <xdr:ext cx="5715000" cy="35337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6"/>
  <sheetViews>
    <sheetView workbookViewId="0"/>
  </sheetViews>
  <sheetFormatPr defaultColWidth="12.5703125" defaultRowHeight="15.75" customHeight="1"/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6">
      <c r="A2" s="2">
        <v>20</v>
      </c>
      <c r="B2" s="2">
        <v>1</v>
      </c>
      <c r="C2" s="3">
        <v>0.68799999999999994</v>
      </c>
      <c r="D2" s="3">
        <v>0.54500000000000004</v>
      </c>
      <c r="E2" s="4">
        <f t="shared" ref="E2:E6" si="0">((C2-D2)/5)</f>
        <v>2.859999999999998E-2</v>
      </c>
      <c r="F2" s="1" t="s">
        <v>5</v>
      </c>
    </row>
    <row r="3" spans="1:16">
      <c r="A3" s="2">
        <v>20</v>
      </c>
      <c r="B3" s="2">
        <v>2</v>
      </c>
      <c r="C3" s="3">
        <v>0.77400000000000002</v>
      </c>
      <c r="D3" s="3">
        <v>0.63</v>
      </c>
      <c r="E3" s="4">
        <f t="shared" si="0"/>
        <v>2.8800000000000003E-2</v>
      </c>
    </row>
    <row r="4" spans="1:16">
      <c r="A4" s="2">
        <v>20</v>
      </c>
      <c r="B4" s="2">
        <v>3</v>
      </c>
      <c r="C4" s="3">
        <v>0.748</v>
      </c>
      <c r="D4" s="3">
        <v>0.60499999999999998</v>
      </c>
      <c r="E4" s="4">
        <f t="shared" si="0"/>
        <v>2.8600000000000004E-2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6">
      <c r="A5" s="2">
        <v>20</v>
      </c>
      <c r="B5" s="2">
        <v>4</v>
      </c>
      <c r="C5" s="3">
        <v>0.71199999999999997</v>
      </c>
      <c r="D5" s="3">
        <v>0.56799999999999995</v>
      </c>
      <c r="E5" s="4">
        <f t="shared" si="0"/>
        <v>2.8800000000000003E-2</v>
      </c>
      <c r="F5" s="1" t="s">
        <v>12</v>
      </c>
      <c r="I5" s="2">
        <v>20</v>
      </c>
      <c r="J5" s="4">
        <v>2.859999999999998E-2</v>
      </c>
      <c r="K5" s="4">
        <v>2.8800000000000003E-2</v>
      </c>
      <c r="L5" s="4">
        <v>2.8600000000000004E-2</v>
      </c>
      <c r="M5" s="4">
        <v>2.8800000000000003E-2</v>
      </c>
      <c r="N5" s="4">
        <v>2.8800000000000003E-2</v>
      </c>
      <c r="O5" s="4">
        <v>2.8719999999999996E-2</v>
      </c>
      <c r="P5" s="4">
        <f t="shared" ref="P5:P15" si="1">(MAX(J5:N5)-MIN(J5:N5))/2</f>
        <v>1.0000000000001154E-4</v>
      </c>
    </row>
    <row r="6" spans="1:16">
      <c r="A6" s="2">
        <v>20</v>
      </c>
      <c r="B6" s="2">
        <v>5</v>
      </c>
      <c r="C6" s="3">
        <v>0.70899999999999996</v>
      </c>
      <c r="D6" s="3">
        <v>0.56499999999999995</v>
      </c>
      <c r="E6" s="4">
        <f t="shared" si="0"/>
        <v>2.8800000000000003E-2</v>
      </c>
      <c r="F6" s="4">
        <f>AVERAGE(E2:E6)</f>
        <v>2.8719999999999996E-2</v>
      </c>
      <c r="I6" s="2">
        <v>24</v>
      </c>
      <c r="J6" s="3">
        <v>3.740000000000001E-2</v>
      </c>
      <c r="K6" s="3">
        <v>3.960000000000001E-2</v>
      </c>
      <c r="L6" s="3">
        <v>4.0399999999999991E-2</v>
      </c>
      <c r="M6" s="3">
        <v>4.02E-2</v>
      </c>
      <c r="N6" s="3">
        <v>3.719999999999999E-2</v>
      </c>
      <c r="O6" s="4">
        <v>3.8960000000000002E-2</v>
      </c>
      <c r="P6" s="4">
        <f t="shared" si="1"/>
        <v>1.6000000000000007E-3</v>
      </c>
    </row>
    <row r="7" spans="1:16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4"/>
      <c r="I7" s="2">
        <v>28</v>
      </c>
      <c r="J7" s="3">
        <v>4.760000000000001E-2</v>
      </c>
      <c r="K7" s="3">
        <v>4.7799999999999995E-2</v>
      </c>
      <c r="L7" s="3">
        <v>4.7599999999999996E-2</v>
      </c>
      <c r="M7" s="3">
        <v>4.8000000000000001E-2</v>
      </c>
      <c r="N7" s="3">
        <v>4.759999999999999E-2</v>
      </c>
      <c r="O7" s="4">
        <v>4.7719999999999999E-2</v>
      </c>
      <c r="P7" s="4">
        <f t="shared" si="1"/>
        <v>2.0000000000000573E-4</v>
      </c>
    </row>
    <row r="8" spans="1:16">
      <c r="A8" s="2">
        <v>24</v>
      </c>
      <c r="B8" s="2">
        <v>1</v>
      </c>
      <c r="C8" s="3">
        <v>0.54700000000000004</v>
      </c>
      <c r="D8" s="3">
        <v>0.36</v>
      </c>
      <c r="E8" s="3">
        <f t="shared" ref="E8:E12" si="2">((C8-D8)/5)</f>
        <v>3.740000000000001E-2</v>
      </c>
      <c r="F8" s="4"/>
      <c r="I8" s="2">
        <v>32</v>
      </c>
      <c r="J8" s="4">
        <v>6.0799999999999986E-2</v>
      </c>
      <c r="K8" s="4">
        <v>6.0599999999999987E-2</v>
      </c>
      <c r="L8" s="4">
        <v>6.0599999999999987E-2</v>
      </c>
      <c r="M8" s="4">
        <v>6.0599999999999987E-2</v>
      </c>
      <c r="N8" s="4">
        <v>6.0399999999999988E-2</v>
      </c>
      <c r="O8" s="4">
        <v>6.0599999999999987E-2</v>
      </c>
      <c r="P8" s="4">
        <f t="shared" si="1"/>
        <v>1.9999999999999879E-4</v>
      </c>
    </row>
    <row r="9" spans="1:16">
      <c r="A9" s="2">
        <v>24</v>
      </c>
      <c r="B9" s="2">
        <v>2</v>
      </c>
      <c r="C9" s="3">
        <v>0.67300000000000004</v>
      </c>
      <c r="D9" s="3">
        <v>0.47499999999999998</v>
      </c>
      <c r="E9" s="3">
        <f t="shared" si="2"/>
        <v>3.960000000000001E-2</v>
      </c>
      <c r="F9" s="4"/>
      <c r="I9" s="2">
        <v>36</v>
      </c>
      <c r="J9" s="4">
        <v>7.3399999999999993E-2</v>
      </c>
      <c r="K9" s="4">
        <v>7.3999999999999996E-2</v>
      </c>
      <c r="L9" s="4">
        <v>7.400000000000001E-2</v>
      </c>
      <c r="M9" s="4">
        <v>7.3400000000000007E-2</v>
      </c>
      <c r="N9" s="4">
        <v>7.3999999999999996E-2</v>
      </c>
      <c r="O9" s="4">
        <v>7.3760000000000006E-2</v>
      </c>
      <c r="P9" s="4">
        <f t="shared" si="1"/>
        <v>3.0000000000000859E-4</v>
      </c>
    </row>
    <row r="10" spans="1:16">
      <c r="A10" s="2">
        <v>24</v>
      </c>
      <c r="B10" s="2">
        <v>3</v>
      </c>
      <c r="C10" s="3">
        <v>0.60699999999999998</v>
      </c>
      <c r="D10" s="3">
        <v>0.40500000000000003</v>
      </c>
      <c r="E10" s="3">
        <f t="shared" si="2"/>
        <v>4.0399999999999991E-2</v>
      </c>
      <c r="F10" s="4"/>
      <c r="I10" s="2">
        <v>40</v>
      </c>
      <c r="J10" s="4">
        <v>8.8600000000000012E-2</v>
      </c>
      <c r="K10" s="4">
        <v>8.8600000000000012E-2</v>
      </c>
      <c r="L10" s="4">
        <v>8.8400000000000006E-2</v>
      </c>
      <c r="M10" s="4">
        <v>8.8000000000000009E-2</v>
      </c>
      <c r="N10" s="4">
        <v>8.8399999999999992E-2</v>
      </c>
      <c r="O10" s="4">
        <v>8.8400000000000006E-2</v>
      </c>
      <c r="P10" s="4">
        <f t="shared" si="1"/>
        <v>3.0000000000000165E-4</v>
      </c>
    </row>
    <row r="11" spans="1:16">
      <c r="A11" s="2">
        <v>24</v>
      </c>
      <c r="B11" s="2">
        <v>4</v>
      </c>
      <c r="C11" s="3">
        <v>0.65800000000000003</v>
      </c>
      <c r="D11" s="3">
        <v>0.45700000000000002</v>
      </c>
      <c r="E11" s="3">
        <f t="shared" si="2"/>
        <v>4.02E-2</v>
      </c>
      <c r="F11" s="3" t="s">
        <v>12</v>
      </c>
      <c r="I11" s="2">
        <v>44</v>
      </c>
      <c r="J11" s="4">
        <v>0.1038</v>
      </c>
      <c r="K11" s="4">
        <v>0.10500000000000001</v>
      </c>
      <c r="L11" s="4">
        <v>0.10519999999999999</v>
      </c>
      <c r="M11" s="4">
        <v>0.1042</v>
      </c>
      <c r="N11" s="4">
        <v>0.10499999999999998</v>
      </c>
      <c r="O11" s="4">
        <v>0.10464</v>
      </c>
      <c r="P11" s="4">
        <f t="shared" si="1"/>
        <v>6.999999999999923E-4</v>
      </c>
    </row>
    <row r="12" spans="1:16">
      <c r="A12" s="2">
        <v>24</v>
      </c>
      <c r="B12" s="2">
        <v>5</v>
      </c>
      <c r="C12" s="3">
        <v>0.93899999999999995</v>
      </c>
      <c r="D12" s="3">
        <v>0.753</v>
      </c>
      <c r="E12" s="3">
        <f t="shared" si="2"/>
        <v>3.719999999999999E-2</v>
      </c>
      <c r="F12" s="4">
        <f>AVERAGE(E8:E12)</f>
        <v>3.8960000000000002E-2</v>
      </c>
      <c r="I12" s="2">
        <v>48</v>
      </c>
      <c r="J12" s="4">
        <v>0.12799999999999997</v>
      </c>
      <c r="K12" s="4">
        <v>0.12659999999999999</v>
      </c>
      <c r="L12" s="4">
        <v>0.12759999999999999</v>
      </c>
      <c r="M12" s="4">
        <v>0.12760000000000002</v>
      </c>
      <c r="N12" s="4">
        <v>0.12720000000000001</v>
      </c>
      <c r="O12" s="4">
        <v>0.12739999999999999</v>
      </c>
      <c r="P12" s="4">
        <f t="shared" si="1"/>
        <v>6.999999999999923E-4</v>
      </c>
    </row>
    <row r="13" spans="1:16">
      <c r="A13" s="2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4"/>
      <c r="I13" s="2">
        <v>52</v>
      </c>
      <c r="J13" s="4">
        <v>0.14760000000000001</v>
      </c>
      <c r="K13" s="4">
        <v>0.1464</v>
      </c>
      <c r="L13" s="4">
        <v>0.14620000000000002</v>
      </c>
      <c r="M13" s="4">
        <v>0.14799999999999999</v>
      </c>
      <c r="N13" s="3">
        <v>0.14575000000000005</v>
      </c>
      <c r="O13" s="4">
        <v>0.14679000000000003</v>
      </c>
      <c r="P13" s="4">
        <f t="shared" si="1"/>
        <v>1.1249999999999732E-3</v>
      </c>
    </row>
    <row r="14" spans="1:16">
      <c r="A14" s="2">
        <v>28</v>
      </c>
      <c r="B14" s="2">
        <v>1</v>
      </c>
      <c r="C14" s="3">
        <v>0.66500000000000004</v>
      </c>
      <c r="D14" s="3">
        <v>0.42699999999999999</v>
      </c>
      <c r="E14" s="3">
        <f t="shared" ref="E14:E18" si="3">((C14-D14)/5)</f>
        <v>4.760000000000001E-2</v>
      </c>
      <c r="F14" s="4"/>
      <c r="I14" s="2">
        <v>56</v>
      </c>
      <c r="J14" s="4">
        <v>0.16699999999999998</v>
      </c>
      <c r="K14" s="4">
        <v>0.16599999999999998</v>
      </c>
      <c r="L14" s="4">
        <v>0.1668</v>
      </c>
      <c r="M14" s="4">
        <v>0.16660000000000003</v>
      </c>
      <c r="N14" s="4">
        <v>0.16640000000000002</v>
      </c>
      <c r="O14" s="4">
        <v>0.16655999999999999</v>
      </c>
      <c r="P14" s="4">
        <f t="shared" si="1"/>
        <v>5.0000000000000044E-4</v>
      </c>
    </row>
    <row r="15" spans="1:16">
      <c r="A15" s="2">
        <v>28</v>
      </c>
      <c r="B15" s="2">
        <v>2</v>
      </c>
      <c r="C15" s="3">
        <v>0.83199999999999996</v>
      </c>
      <c r="D15" s="3">
        <v>0.59299999999999997</v>
      </c>
      <c r="E15" s="3">
        <f t="shared" si="3"/>
        <v>4.7799999999999995E-2</v>
      </c>
      <c r="F15" s="4"/>
      <c r="I15" s="2">
        <v>60</v>
      </c>
      <c r="J15" s="4">
        <v>0.18680000000000002</v>
      </c>
      <c r="K15" s="4">
        <v>0.18059999999999996</v>
      </c>
      <c r="L15" s="4">
        <v>0.17980000000000002</v>
      </c>
      <c r="M15" s="4">
        <v>0.18159999999999998</v>
      </c>
      <c r="N15" s="4">
        <v>0.18100000000000005</v>
      </c>
      <c r="O15" s="4">
        <v>0.18195999999999998</v>
      </c>
      <c r="P15" s="4">
        <f t="shared" si="1"/>
        <v>3.5000000000000031E-3</v>
      </c>
    </row>
    <row r="16" spans="1:16">
      <c r="A16" s="2">
        <v>28</v>
      </c>
      <c r="B16" s="2">
        <v>3</v>
      </c>
      <c r="C16" s="3">
        <v>0.79</v>
      </c>
      <c r="D16" s="3">
        <v>0.55200000000000005</v>
      </c>
      <c r="E16" s="3">
        <f t="shared" si="3"/>
        <v>4.7599999999999996E-2</v>
      </c>
      <c r="F16" s="4"/>
    </row>
    <row r="17" spans="1:6">
      <c r="A17" s="2">
        <v>28</v>
      </c>
      <c r="B17" s="2">
        <v>4</v>
      </c>
      <c r="C17" s="3">
        <v>0.871</v>
      </c>
      <c r="D17" s="3">
        <v>0.63100000000000001</v>
      </c>
      <c r="E17" s="3">
        <f t="shared" si="3"/>
        <v>4.8000000000000001E-2</v>
      </c>
      <c r="F17" s="3" t="s">
        <v>12</v>
      </c>
    </row>
    <row r="18" spans="1:6">
      <c r="A18" s="2">
        <v>28</v>
      </c>
      <c r="B18" s="2">
        <v>5</v>
      </c>
      <c r="C18" s="3">
        <v>0.68899999999999995</v>
      </c>
      <c r="D18" s="3">
        <v>0.45100000000000001</v>
      </c>
      <c r="E18" s="3">
        <f t="shared" si="3"/>
        <v>4.759999999999999E-2</v>
      </c>
      <c r="F18" s="4">
        <f>AVERAGE(E14:E18)</f>
        <v>4.7719999999999999E-2</v>
      </c>
    </row>
    <row r="19" spans="1:6">
      <c r="A19" s="2" t="s">
        <v>0</v>
      </c>
      <c r="B19" s="2" t="s">
        <v>1</v>
      </c>
      <c r="C19" s="3" t="s">
        <v>2</v>
      </c>
      <c r="D19" s="3" t="s">
        <v>3</v>
      </c>
      <c r="E19" s="3" t="s">
        <v>4</v>
      </c>
      <c r="F19" s="4"/>
    </row>
    <row r="20" spans="1:6">
      <c r="A20" s="2">
        <v>32</v>
      </c>
      <c r="B20" s="2">
        <v>1</v>
      </c>
      <c r="C20" s="3">
        <v>1.0009999999999999</v>
      </c>
      <c r="D20" s="3">
        <v>0.69699999999999995</v>
      </c>
      <c r="E20" s="4">
        <f t="shared" ref="E20:E24" si="4">((C20-D20)/5)</f>
        <v>6.0799999999999986E-2</v>
      </c>
      <c r="F20" s="4"/>
    </row>
    <row r="21" spans="1:6">
      <c r="A21" s="2">
        <v>32</v>
      </c>
      <c r="B21" s="2">
        <v>2</v>
      </c>
      <c r="C21" s="3">
        <v>0.95699999999999996</v>
      </c>
      <c r="D21" s="3">
        <v>0.65400000000000003</v>
      </c>
      <c r="E21" s="4">
        <f t="shared" si="4"/>
        <v>6.0599999999999987E-2</v>
      </c>
      <c r="F21" s="4"/>
    </row>
    <row r="22" spans="1:6">
      <c r="A22" s="2">
        <v>32</v>
      </c>
      <c r="B22" s="2">
        <v>3</v>
      </c>
      <c r="C22" s="3">
        <v>1.2809999999999999</v>
      </c>
      <c r="D22" s="3">
        <v>0.97799999999999998</v>
      </c>
      <c r="E22" s="4">
        <f t="shared" si="4"/>
        <v>6.0599999999999987E-2</v>
      </c>
      <c r="F22" s="3" t="s">
        <v>14</v>
      </c>
    </row>
    <row r="23" spans="1:6">
      <c r="A23" s="2">
        <v>32</v>
      </c>
      <c r="B23" s="2">
        <v>4</v>
      </c>
      <c r="C23" s="3">
        <v>1.075</v>
      </c>
      <c r="D23" s="3">
        <v>0.77200000000000002</v>
      </c>
      <c r="E23" s="4">
        <f t="shared" si="4"/>
        <v>6.0599999999999987E-2</v>
      </c>
      <c r="F23" s="3" t="s">
        <v>12</v>
      </c>
    </row>
    <row r="24" spans="1:6">
      <c r="A24" s="2">
        <v>32</v>
      </c>
      <c r="B24" s="2">
        <v>5</v>
      </c>
      <c r="C24" s="3">
        <v>0.97099999999999997</v>
      </c>
      <c r="D24" s="3">
        <v>0.66900000000000004</v>
      </c>
      <c r="E24" s="4">
        <f t="shared" si="4"/>
        <v>6.0399999999999988E-2</v>
      </c>
      <c r="F24" s="4">
        <f>AVERAGE(E20:E24)</f>
        <v>6.0599999999999987E-2</v>
      </c>
    </row>
    <row r="25" spans="1:6">
      <c r="A25" s="2" t="s">
        <v>0</v>
      </c>
      <c r="B25" s="2" t="s">
        <v>1</v>
      </c>
      <c r="C25" s="3" t="s">
        <v>2</v>
      </c>
      <c r="D25" s="3" t="s">
        <v>3</v>
      </c>
      <c r="E25" s="3" t="s">
        <v>4</v>
      </c>
      <c r="F25" s="4"/>
    </row>
    <row r="26" spans="1:6">
      <c r="A26" s="2">
        <v>36</v>
      </c>
      <c r="B26" s="2">
        <v>1</v>
      </c>
      <c r="C26" s="3">
        <v>0.95899999999999996</v>
      </c>
      <c r="D26" s="3">
        <v>0.59199999999999997</v>
      </c>
      <c r="E26" s="4">
        <f t="shared" ref="E26:E27" si="5">((C26-D26)/5)</f>
        <v>7.3399999999999993E-2</v>
      </c>
      <c r="F26" s="4"/>
    </row>
    <row r="27" spans="1:6">
      <c r="A27" s="2">
        <v>36</v>
      </c>
      <c r="B27" s="2">
        <v>2</v>
      </c>
      <c r="C27" s="3">
        <v>0.86599999999999999</v>
      </c>
      <c r="D27" s="3">
        <v>0.496</v>
      </c>
      <c r="E27" s="4">
        <f t="shared" si="5"/>
        <v>7.3999999999999996E-2</v>
      </c>
      <c r="F27" s="4"/>
    </row>
    <row r="28" spans="1:6">
      <c r="A28" s="2">
        <v>36</v>
      </c>
      <c r="B28" s="2">
        <v>3</v>
      </c>
      <c r="C28" s="3">
        <v>0.9</v>
      </c>
      <c r="D28" s="3">
        <v>0.60399999999999998</v>
      </c>
      <c r="E28" s="4">
        <f>((C28-D28)/4)</f>
        <v>7.400000000000001E-2</v>
      </c>
      <c r="F28" s="4"/>
    </row>
    <row r="29" spans="1:6">
      <c r="A29" s="2">
        <v>36</v>
      </c>
      <c r="B29" s="2">
        <v>4</v>
      </c>
      <c r="C29" s="3">
        <v>0.54300000000000004</v>
      </c>
      <c r="D29" s="3">
        <v>0.17599999999999999</v>
      </c>
      <c r="E29" s="4">
        <f t="shared" ref="E29:E30" si="6">((C29-D29)/5)</f>
        <v>7.3400000000000007E-2</v>
      </c>
      <c r="F29" s="3" t="s">
        <v>12</v>
      </c>
    </row>
    <row r="30" spans="1:6">
      <c r="A30" s="2">
        <v>36</v>
      </c>
      <c r="B30" s="2">
        <v>5</v>
      </c>
      <c r="C30" s="3">
        <v>0.996</v>
      </c>
      <c r="D30" s="3">
        <v>0.626</v>
      </c>
      <c r="E30" s="4">
        <f t="shared" si="6"/>
        <v>7.3999999999999996E-2</v>
      </c>
      <c r="F30" s="4">
        <f>AVERAGE(E26:E30)</f>
        <v>7.3760000000000006E-2</v>
      </c>
    </row>
    <row r="31" spans="1:6">
      <c r="A31" s="2" t="s">
        <v>0</v>
      </c>
      <c r="B31" s="2" t="s">
        <v>1</v>
      </c>
      <c r="C31" s="3" t="s">
        <v>2</v>
      </c>
      <c r="D31" s="3" t="s">
        <v>3</v>
      </c>
      <c r="E31" s="3" t="s">
        <v>4</v>
      </c>
      <c r="F31" s="4"/>
    </row>
    <row r="32" spans="1:6">
      <c r="A32" s="2">
        <v>40</v>
      </c>
      <c r="B32" s="2">
        <v>1</v>
      </c>
      <c r="C32" s="3">
        <v>1.1830000000000001</v>
      </c>
      <c r="D32" s="3">
        <v>0.74</v>
      </c>
      <c r="E32" s="4">
        <f t="shared" ref="E32:E36" si="7">((C32-D32)/5)</f>
        <v>8.8600000000000012E-2</v>
      </c>
      <c r="F32" s="4"/>
    </row>
    <row r="33" spans="1:6">
      <c r="A33" s="2">
        <v>40</v>
      </c>
      <c r="B33" s="2">
        <v>2</v>
      </c>
      <c r="C33" s="3">
        <v>1.2230000000000001</v>
      </c>
      <c r="D33" s="3">
        <v>0.78</v>
      </c>
      <c r="E33" s="4">
        <f t="shared" si="7"/>
        <v>8.8600000000000012E-2</v>
      </c>
      <c r="F33" s="4"/>
    </row>
    <row r="34" spans="1:6">
      <c r="A34" s="2">
        <v>40</v>
      </c>
      <c r="B34" s="2">
        <v>3</v>
      </c>
      <c r="C34" s="3">
        <v>1.1930000000000001</v>
      </c>
      <c r="D34" s="3">
        <v>0.751</v>
      </c>
      <c r="E34" s="4">
        <f t="shared" si="7"/>
        <v>8.8400000000000006E-2</v>
      </c>
      <c r="F34" s="4"/>
    </row>
    <row r="35" spans="1:6">
      <c r="A35" s="2">
        <v>40</v>
      </c>
      <c r="B35" s="2">
        <v>4</v>
      </c>
      <c r="C35" s="3">
        <v>1.169</v>
      </c>
      <c r="D35" s="3">
        <v>0.72899999999999998</v>
      </c>
      <c r="E35" s="4">
        <f t="shared" si="7"/>
        <v>8.8000000000000009E-2</v>
      </c>
      <c r="F35" s="3" t="s">
        <v>12</v>
      </c>
    </row>
    <row r="36" spans="1:6">
      <c r="A36" s="2">
        <v>40</v>
      </c>
      <c r="B36" s="2">
        <v>5</v>
      </c>
      <c r="C36" s="3">
        <v>1.2949999999999999</v>
      </c>
      <c r="D36" s="3">
        <v>0.85299999999999998</v>
      </c>
      <c r="E36" s="4">
        <f t="shared" si="7"/>
        <v>8.8399999999999992E-2</v>
      </c>
      <c r="F36" s="4">
        <f>AVERAGE(E32:E36)</f>
        <v>8.8400000000000006E-2</v>
      </c>
    </row>
    <row r="37" spans="1:6">
      <c r="A37" s="2" t="s">
        <v>0</v>
      </c>
      <c r="B37" s="2" t="s">
        <v>1</v>
      </c>
      <c r="C37" s="3" t="s">
        <v>2</v>
      </c>
      <c r="D37" s="3" t="s">
        <v>3</v>
      </c>
      <c r="E37" s="3" t="s">
        <v>4</v>
      </c>
      <c r="F37" s="4"/>
    </row>
    <row r="38" spans="1:6">
      <c r="A38" s="2">
        <v>44</v>
      </c>
      <c r="B38" s="2">
        <v>1</v>
      </c>
      <c r="C38" s="3">
        <v>1.264</v>
      </c>
      <c r="D38" s="3">
        <v>0.745</v>
      </c>
      <c r="E38" s="4">
        <f t="shared" ref="E38:E42" si="8">((C38-D38)/5)</f>
        <v>0.1038</v>
      </c>
      <c r="F38" s="4"/>
    </row>
    <row r="39" spans="1:6">
      <c r="A39" s="2">
        <v>44</v>
      </c>
      <c r="B39" s="2">
        <v>2</v>
      </c>
      <c r="C39" s="3">
        <v>1.2030000000000001</v>
      </c>
      <c r="D39" s="3">
        <v>0.67800000000000005</v>
      </c>
      <c r="E39" s="4">
        <f t="shared" si="8"/>
        <v>0.10500000000000001</v>
      </c>
      <c r="F39" s="4"/>
    </row>
    <row r="40" spans="1:6">
      <c r="A40" s="2">
        <v>44</v>
      </c>
      <c r="B40" s="2">
        <v>3</v>
      </c>
      <c r="C40" s="3">
        <v>1.2709999999999999</v>
      </c>
      <c r="D40" s="3">
        <v>0.745</v>
      </c>
      <c r="E40" s="4">
        <f t="shared" si="8"/>
        <v>0.10519999999999999</v>
      </c>
      <c r="F40" s="4"/>
    </row>
    <row r="41" spans="1:6">
      <c r="A41" s="2">
        <v>44</v>
      </c>
      <c r="B41" s="2">
        <v>4</v>
      </c>
      <c r="C41" s="3">
        <v>1.4530000000000001</v>
      </c>
      <c r="D41" s="3">
        <v>0.93200000000000005</v>
      </c>
      <c r="E41" s="4">
        <f t="shared" si="8"/>
        <v>0.1042</v>
      </c>
      <c r="F41" s="3" t="s">
        <v>12</v>
      </c>
    </row>
    <row r="42" spans="1:6">
      <c r="A42" s="2">
        <v>44</v>
      </c>
      <c r="B42" s="2">
        <v>5</v>
      </c>
      <c r="C42" s="3">
        <v>1.607</v>
      </c>
      <c r="D42" s="3">
        <v>1.0820000000000001</v>
      </c>
      <c r="E42" s="4">
        <f t="shared" si="8"/>
        <v>0.10499999999999998</v>
      </c>
      <c r="F42" s="4">
        <f>AVERAGE(E38:E42)</f>
        <v>0.10464</v>
      </c>
    </row>
    <row r="43" spans="1:6">
      <c r="A43" s="2" t="s">
        <v>0</v>
      </c>
      <c r="B43" s="2" t="s">
        <v>1</v>
      </c>
      <c r="C43" s="3" t="s">
        <v>2</v>
      </c>
      <c r="D43" s="3" t="s">
        <v>3</v>
      </c>
      <c r="E43" s="3" t="s">
        <v>4</v>
      </c>
      <c r="F43" s="4"/>
    </row>
    <row r="44" spans="1:6">
      <c r="A44" s="2">
        <v>48</v>
      </c>
      <c r="B44" s="2">
        <v>1</v>
      </c>
      <c r="C44" s="3">
        <v>1.5529999999999999</v>
      </c>
      <c r="D44" s="3">
        <v>0.91300000000000003</v>
      </c>
      <c r="E44" s="4">
        <f t="shared" ref="E44:E48" si="9">((C44-D44)/5)</f>
        <v>0.12799999999999997</v>
      </c>
      <c r="F44" s="4"/>
    </row>
    <row r="45" spans="1:6">
      <c r="A45" s="2">
        <v>48</v>
      </c>
      <c r="B45" s="2">
        <v>2</v>
      </c>
      <c r="C45" s="3">
        <v>1.5429999999999999</v>
      </c>
      <c r="D45" s="3">
        <v>0.91</v>
      </c>
      <c r="E45" s="4">
        <f t="shared" si="9"/>
        <v>0.12659999999999999</v>
      </c>
      <c r="F45" s="4"/>
    </row>
    <row r="46" spans="1:6">
      <c r="A46" s="2">
        <v>48</v>
      </c>
      <c r="B46" s="2">
        <v>3</v>
      </c>
      <c r="C46" s="3">
        <v>1.5469999999999999</v>
      </c>
      <c r="D46" s="3">
        <v>0.90900000000000003</v>
      </c>
      <c r="E46" s="4">
        <f t="shared" si="9"/>
        <v>0.12759999999999999</v>
      </c>
      <c r="F46" s="4"/>
    </row>
    <row r="47" spans="1:6">
      <c r="A47" s="2">
        <v>48</v>
      </c>
      <c r="B47" s="2">
        <v>4</v>
      </c>
      <c r="C47" s="3">
        <v>1.1080000000000001</v>
      </c>
      <c r="D47" s="3">
        <v>0.47</v>
      </c>
      <c r="E47" s="4">
        <f t="shared" si="9"/>
        <v>0.12760000000000002</v>
      </c>
      <c r="F47" s="3" t="s">
        <v>12</v>
      </c>
    </row>
    <row r="48" spans="1:6">
      <c r="A48" s="2">
        <v>48</v>
      </c>
      <c r="B48" s="2">
        <v>5</v>
      </c>
      <c r="C48" s="3">
        <v>1.31</v>
      </c>
      <c r="D48" s="3">
        <v>0.67400000000000004</v>
      </c>
      <c r="E48" s="4">
        <f t="shared" si="9"/>
        <v>0.12720000000000001</v>
      </c>
      <c r="F48" s="4">
        <f>AVERAGE(E44:E48)</f>
        <v>0.12739999999999999</v>
      </c>
    </row>
    <row r="49" spans="1:6">
      <c r="A49" s="2" t="s">
        <v>0</v>
      </c>
      <c r="B49" s="2" t="s">
        <v>1</v>
      </c>
      <c r="C49" s="3" t="s">
        <v>2</v>
      </c>
      <c r="D49" s="3" t="s">
        <v>3</v>
      </c>
      <c r="E49" s="3" t="s">
        <v>4</v>
      </c>
      <c r="F49" s="4"/>
    </row>
    <row r="50" spans="1:6">
      <c r="A50" s="2">
        <v>52</v>
      </c>
      <c r="B50" s="2">
        <v>1</v>
      </c>
      <c r="C50" s="3">
        <v>1.996</v>
      </c>
      <c r="D50" s="3">
        <v>1.258</v>
      </c>
      <c r="E50" s="4">
        <f t="shared" ref="E50:E53" si="10">((C50-D50)/5)</f>
        <v>0.14760000000000001</v>
      </c>
      <c r="F50" s="4"/>
    </row>
    <row r="51" spans="1:6">
      <c r="A51" s="2">
        <v>52</v>
      </c>
      <c r="B51" s="2">
        <v>2</v>
      </c>
      <c r="C51" s="3">
        <v>2.012</v>
      </c>
      <c r="D51" s="3">
        <v>1.28</v>
      </c>
      <c r="E51" s="4">
        <f t="shared" si="10"/>
        <v>0.1464</v>
      </c>
      <c r="F51" s="4"/>
    </row>
    <row r="52" spans="1:6">
      <c r="A52" s="2">
        <v>52</v>
      </c>
      <c r="B52" s="2">
        <v>3</v>
      </c>
      <c r="C52" s="3">
        <v>1.9950000000000001</v>
      </c>
      <c r="D52" s="3">
        <v>1.264</v>
      </c>
      <c r="E52" s="4">
        <f t="shared" si="10"/>
        <v>0.14620000000000002</v>
      </c>
      <c r="F52" s="4"/>
    </row>
    <row r="53" spans="1:6">
      <c r="A53" s="2">
        <v>52</v>
      </c>
      <c r="B53" s="2">
        <v>4</v>
      </c>
      <c r="C53" s="3">
        <v>1.958</v>
      </c>
      <c r="D53" s="3">
        <v>1.218</v>
      </c>
      <c r="E53" s="4">
        <f t="shared" si="10"/>
        <v>0.14799999999999999</v>
      </c>
      <c r="F53" s="3" t="s">
        <v>12</v>
      </c>
    </row>
    <row r="54" spans="1:6">
      <c r="A54" s="2">
        <v>52</v>
      </c>
      <c r="B54" s="2">
        <v>5</v>
      </c>
      <c r="C54" s="3">
        <v>1.9950000000000001</v>
      </c>
      <c r="D54" s="3">
        <v>1.4119999999999999</v>
      </c>
      <c r="E54" s="3">
        <f>((C54-D54)/4)</f>
        <v>0.14575000000000005</v>
      </c>
      <c r="F54" s="4">
        <f>AVERAGE(E50:E54)</f>
        <v>0.14679000000000003</v>
      </c>
    </row>
    <row r="55" spans="1:6">
      <c r="A55" s="2" t="s">
        <v>0</v>
      </c>
      <c r="B55" s="2" t="s">
        <v>1</v>
      </c>
      <c r="C55" s="3" t="s">
        <v>2</v>
      </c>
      <c r="D55" s="3" t="s">
        <v>3</v>
      </c>
      <c r="E55" s="3" t="s">
        <v>4</v>
      </c>
      <c r="F55" s="4"/>
    </row>
    <row r="56" spans="1:6">
      <c r="A56" s="2">
        <v>56</v>
      </c>
      <c r="B56" s="2">
        <v>1</v>
      </c>
      <c r="C56" s="3">
        <v>2.52</v>
      </c>
      <c r="D56" s="3">
        <v>1.6850000000000001</v>
      </c>
      <c r="E56" s="4">
        <f t="shared" ref="E56:E60" si="11">((C56-D56)/5)</f>
        <v>0.16699999999999998</v>
      </c>
      <c r="F56" s="4"/>
    </row>
    <row r="57" spans="1:6">
      <c r="A57" s="2">
        <v>56</v>
      </c>
      <c r="B57" s="2">
        <v>2</v>
      </c>
      <c r="C57" s="3">
        <v>2.6019999999999999</v>
      </c>
      <c r="D57" s="3">
        <v>1.772</v>
      </c>
      <c r="E57" s="4">
        <f t="shared" si="11"/>
        <v>0.16599999999999998</v>
      </c>
      <c r="F57" s="4"/>
    </row>
    <row r="58" spans="1:6">
      <c r="A58" s="2">
        <v>56</v>
      </c>
      <c r="B58" s="2">
        <v>3</v>
      </c>
      <c r="C58" s="3">
        <v>2.5670000000000002</v>
      </c>
      <c r="D58" s="3">
        <v>1.7330000000000001</v>
      </c>
      <c r="E58" s="4">
        <f t="shared" si="11"/>
        <v>0.1668</v>
      </c>
      <c r="F58" s="4"/>
    </row>
    <row r="59" spans="1:6">
      <c r="A59" s="2">
        <v>56</v>
      </c>
      <c r="B59" s="2">
        <v>4</v>
      </c>
      <c r="C59" s="3">
        <v>2.6160000000000001</v>
      </c>
      <c r="D59" s="3">
        <v>1.7829999999999999</v>
      </c>
      <c r="E59" s="4">
        <f t="shared" si="11"/>
        <v>0.16660000000000003</v>
      </c>
      <c r="F59" s="3" t="s">
        <v>12</v>
      </c>
    </row>
    <row r="60" spans="1:6">
      <c r="A60" s="2">
        <v>56</v>
      </c>
      <c r="B60" s="2">
        <v>5</v>
      </c>
      <c r="C60" s="3">
        <v>2.68</v>
      </c>
      <c r="D60" s="3">
        <v>1.8480000000000001</v>
      </c>
      <c r="E60" s="4">
        <f t="shared" si="11"/>
        <v>0.16640000000000002</v>
      </c>
      <c r="F60" s="4">
        <f>AVERAGE(E56:E60)</f>
        <v>0.16655999999999999</v>
      </c>
    </row>
    <row r="61" spans="1:6">
      <c r="A61" s="2" t="s">
        <v>0</v>
      </c>
      <c r="B61" s="2" t="s">
        <v>1</v>
      </c>
      <c r="C61" s="3" t="s">
        <v>2</v>
      </c>
      <c r="D61" s="3" t="s">
        <v>3</v>
      </c>
      <c r="E61" s="3" t="s">
        <v>4</v>
      </c>
      <c r="F61" s="4"/>
    </row>
    <row r="62" spans="1:6">
      <c r="A62" s="2">
        <v>60</v>
      </c>
      <c r="B62" s="2">
        <v>1</v>
      </c>
      <c r="C62" s="3">
        <v>2.9780000000000002</v>
      </c>
      <c r="D62" s="3">
        <v>2.044</v>
      </c>
      <c r="E62" s="4">
        <f t="shared" ref="E62:E66" si="12">((C62-D62)/5)</f>
        <v>0.18680000000000002</v>
      </c>
      <c r="F62" s="4"/>
    </row>
    <row r="63" spans="1:6">
      <c r="A63" s="2">
        <v>60</v>
      </c>
      <c r="B63" s="2">
        <v>2</v>
      </c>
      <c r="C63" s="3">
        <v>2.6549999999999998</v>
      </c>
      <c r="D63" s="3">
        <v>1.752</v>
      </c>
      <c r="E63" s="4">
        <f t="shared" si="12"/>
        <v>0.18059999999999996</v>
      </c>
      <c r="F63" s="4"/>
    </row>
    <row r="64" spans="1:6">
      <c r="A64" s="2">
        <v>60</v>
      </c>
      <c r="B64" s="2">
        <v>3</v>
      </c>
      <c r="C64" s="3">
        <v>2.6539999999999999</v>
      </c>
      <c r="D64" s="3">
        <v>1.7549999999999999</v>
      </c>
      <c r="E64" s="4">
        <f t="shared" si="12"/>
        <v>0.17980000000000002</v>
      </c>
      <c r="F64" s="4"/>
    </row>
    <row r="65" spans="1:6">
      <c r="A65" s="2">
        <v>60</v>
      </c>
      <c r="B65" s="2">
        <v>4</v>
      </c>
      <c r="C65" s="3">
        <v>2.645</v>
      </c>
      <c r="D65" s="3">
        <v>1.7370000000000001</v>
      </c>
      <c r="E65" s="4">
        <f t="shared" si="12"/>
        <v>0.18159999999999998</v>
      </c>
      <c r="F65" s="3" t="s">
        <v>12</v>
      </c>
    </row>
    <row r="66" spans="1:6">
      <c r="A66" s="2">
        <v>60</v>
      </c>
      <c r="B66" s="2">
        <v>5</v>
      </c>
      <c r="C66" s="3">
        <v>2.9350000000000001</v>
      </c>
      <c r="D66" s="3">
        <v>2.0299999999999998</v>
      </c>
      <c r="E66" s="4">
        <f t="shared" si="12"/>
        <v>0.18100000000000005</v>
      </c>
      <c r="F66" s="4">
        <f>AVERAGE(E62:E66)</f>
        <v>0.18195999999999998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2"/>
  <sheetViews>
    <sheetView tabSelected="1" workbookViewId="0"/>
  </sheetViews>
  <sheetFormatPr defaultColWidth="12.5703125" defaultRowHeight="15.75" customHeight="1"/>
  <sheetData>
    <row r="1" spans="1:15">
      <c r="A1" s="1" t="s">
        <v>6</v>
      </c>
      <c r="B1" s="1" t="s">
        <v>15</v>
      </c>
    </row>
    <row r="2" spans="1:15">
      <c r="A2" s="1">
        <v>20</v>
      </c>
      <c r="B2" s="5">
        <v>2.87E-2</v>
      </c>
      <c r="C2" s="1">
        <v>2.87E-2</v>
      </c>
    </row>
    <row r="3" spans="1:15">
      <c r="A3" s="1">
        <v>24</v>
      </c>
      <c r="B3" s="5">
        <v>3.9E-2</v>
      </c>
      <c r="D3" s="1">
        <v>3.9E-2</v>
      </c>
    </row>
    <row r="4" spans="1:15">
      <c r="A4" s="1">
        <v>28</v>
      </c>
      <c r="B4" s="5">
        <v>4.7699999999999999E-2</v>
      </c>
      <c r="E4" s="1">
        <v>4.7699999999999999E-2</v>
      </c>
    </row>
    <row r="5" spans="1:15">
      <c r="A5" s="1">
        <v>32</v>
      </c>
      <c r="B5" s="5">
        <v>6.0600000000000001E-2</v>
      </c>
      <c r="F5" s="1">
        <v>6.0600000000000001E-2</v>
      </c>
    </row>
    <row r="6" spans="1:15">
      <c r="A6" s="1">
        <v>36</v>
      </c>
      <c r="B6" s="5">
        <v>7.3800000000000004E-2</v>
      </c>
      <c r="G6" s="1">
        <v>7.3800000000000004E-2</v>
      </c>
    </row>
    <row r="7" spans="1:15">
      <c r="A7" s="1">
        <v>40</v>
      </c>
      <c r="B7" s="5">
        <v>8.8400000000000006E-2</v>
      </c>
      <c r="H7" s="1">
        <v>8.8400000000000006E-2</v>
      </c>
    </row>
    <row r="8" spans="1:15">
      <c r="A8" s="1">
        <v>44</v>
      </c>
      <c r="B8" s="5">
        <v>0.1046</v>
      </c>
      <c r="I8" s="1">
        <v>0.1046</v>
      </c>
      <c r="O8" s="1" t="s">
        <v>16</v>
      </c>
    </row>
    <row r="9" spans="1:15">
      <c r="A9" s="1">
        <v>48</v>
      </c>
      <c r="B9" s="5">
        <v>0.12740000000000001</v>
      </c>
      <c r="J9" s="1">
        <v>0.12740000000000001</v>
      </c>
    </row>
    <row r="10" spans="1:15">
      <c r="A10" s="1">
        <v>52</v>
      </c>
      <c r="B10" s="5">
        <v>0.14680000000000001</v>
      </c>
      <c r="K10" s="1">
        <v>0.14680000000000001</v>
      </c>
    </row>
    <row r="11" spans="1:15">
      <c r="A11" s="1">
        <v>56</v>
      </c>
      <c r="B11" s="5">
        <v>0.1666</v>
      </c>
      <c r="L11" s="1">
        <v>0.1666</v>
      </c>
    </row>
    <row r="12" spans="1:15">
      <c r="A12" s="1">
        <v>60</v>
      </c>
      <c r="B12" s="5">
        <v>0.182</v>
      </c>
      <c r="M12" s="1">
        <v>0.182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5"/>
  <sheetViews>
    <sheetView workbookViewId="0"/>
  </sheetViews>
  <sheetFormatPr defaultColWidth="12.5703125" defaultRowHeight="15.75" customHeight="1"/>
  <sheetData>
    <row r="1" spans="1:5">
      <c r="A1" s="6" t="s">
        <v>6</v>
      </c>
      <c r="B1" s="6" t="s">
        <v>15</v>
      </c>
      <c r="C1" s="1" t="s">
        <v>17</v>
      </c>
      <c r="D1" s="1" t="s">
        <v>18</v>
      </c>
      <c r="E1" s="1" t="s">
        <v>19</v>
      </c>
    </row>
    <row r="2" spans="1:5">
      <c r="A2" s="6">
        <v>20</v>
      </c>
      <c r="B2" s="6">
        <v>2.87E-2</v>
      </c>
      <c r="C2" s="7">
        <f t="shared" ref="C2:C12" si="0">B2^(1/1.71)</f>
        <v>0.12536507008474548</v>
      </c>
      <c r="D2" s="7">
        <f t="shared" ref="D2:E2" si="1">LOG(A2)</f>
        <v>1.3010299956639813</v>
      </c>
      <c r="E2" s="7">
        <f t="shared" si="1"/>
        <v>-1.5421181032660076</v>
      </c>
    </row>
    <row r="3" spans="1:5">
      <c r="A3" s="6">
        <v>24</v>
      </c>
      <c r="B3" s="6">
        <v>3.9E-2</v>
      </c>
      <c r="C3" s="7">
        <f t="shared" si="0"/>
        <v>0.14998960924608168</v>
      </c>
      <c r="D3" s="7">
        <f t="shared" ref="D3:E3" si="2">LOG(A3)</f>
        <v>1.3802112417116059</v>
      </c>
      <c r="E3" s="7">
        <f t="shared" si="2"/>
        <v>-1.4089353929735009</v>
      </c>
    </row>
    <row r="4" spans="1:5">
      <c r="A4" s="6">
        <v>28</v>
      </c>
      <c r="B4" s="6">
        <v>4.7699999999999999E-2</v>
      </c>
      <c r="C4" s="7">
        <f t="shared" si="0"/>
        <v>0.16873443842426697</v>
      </c>
      <c r="D4" s="7">
        <f t="shared" ref="D4:E4" si="3">LOG(A4)</f>
        <v>1.4471580313422192</v>
      </c>
      <c r="E4" s="7">
        <f t="shared" si="3"/>
        <v>-1.3214816209598861</v>
      </c>
    </row>
    <row r="5" spans="1:5">
      <c r="A5" s="6">
        <v>32</v>
      </c>
      <c r="B5" s="6">
        <v>6.0600000000000001E-2</v>
      </c>
      <c r="C5" s="7">
        <f t="shared" si="0"/>
        <v>0.19408666010769729</v>
      </c>
      <c r="D5" s="7">
        <f t="shared" ref="D5:E5" si="4">LOG(A5)</f>
        <v>1.505149978319906</v>
      </c>
      <c r="E5" s="7">
        <f t="shared" si="4"/>
        <v>-1.2175273758337137</v>
      </c>
    </row>
    <row r="6" spans="1:5">
      <c r="A6" s="6">
        <v>36</v>
      </c>
      <c r="B6" s="6">
        <v>7.3800000000000004E-2</v>
      </c>
      <c r="C6" s="7">
        <f t="shared" si="0"/>
        <v>0.21779337054027983</v>
      </c>
      <c r="D6" s="7">
        <f t="shared" ref="D6:E6" si="5">LOG(A6)</f>
        <v>1.5563025007672873</v>
      </c>
      <c r="E6" s="7">
        <f t="shared" si="5"/>
        <v>-1.1319436381769583</v>
      </c>
    </row>
    <row r="7" spans="1:5">
      <c r="A7" s="6">
        <v>40</v>
      </c>
      <c r="B7" s="6">
        <v>8.8400000000000006E-2</v>
      </c>
      <c r="C7" s="7">
        <f t="shared" si="0"/>
        <v>0.24204171052414958</v>
      </c>
      <c r="D7" s="7">
        <f t="shared" ref="D7:E7" si="6">LOG(A7)</f>
        <v>1.6020599913279623</v>
      </c>
      <c r="E7" s="7">
        <f t="shared" si="6"/>
        <v>-1.0535477349869269</v>
      </c>
    </row>
    <row r="8" spans="1:5">
      <c r="A8" s="6">
        <v>44</v>
      </c>
      <c r="B8" s="6">
        <v>0.1046</v>
      </c>
      <c r="C8" s="7">
        <f t="shared" si="0"/>
        <v>0.26707098987797501</v>
      </c>
      <c r="D8" s="7">
        <f t="shared" ref="D8:E8" si="7">LOG(A8)</f>
        <v>1.6434526764861874</v>
      </c>
      <c r="E8" s="7">
        <f t="shared" si="7"/>
        <v>-0.98046831546874458</v>
      </c>
    </row>
    <row r="9" spans="1:5">
      <c r="A9" s="6">
        <v>48</v>
      </c>
      <c r="B9" s="6">
        <v>0.12740000000000001</v>
      </c>
      <c r="C9" s="7">
        <f t="shared" si="0"/>
        <v>0.29971416424848679</v>
      </c>
      <c r="D9" s="7">
        <f t="shared" ref="D9:E9" si="8">LOG(A9)</f>
        <v>1.6812412373755872</v>
      </c>
      <c r="E9" s="7">
        <f t="shared" si="8"/>
        <v>-0.89483057200066829</v>
      </c>
    </row>
    <row r="10" spans="1:5">
      <c r="A10" s="6">
        <v>52</v>
      </c>
      <c r="B10" s="6">
        <v>0.14680000000000001</v>
      </c>
      <c r="C10" s="7">
        <f t="shared" si="0"/>
        <v>0.32561566914359819</v>
      </c>
      <c r="D10" s="7">
        <f t="shared" ref="D10:E10" si="9">LOG(A10)</f>
        <v>1.7160033436347992</v>
      </c>
      <c r="E10" s="7">
        <f t="shared" si="9"/>
        <v>-0.83327394441994818</v>
      </c>
    </row>
    <row r="11" spans="1:5">
      <c r="A11" s="6">
        <v>56</v>
      </c>
      <c r="B11" s="6">
        <v>0.1666</v>
      </c>
      <c r="C11" s="7">
        <f t="shared" si="0"/>
        <v>0.35062201362609235</v>
      </c>
      <c r="D11" s="7">
        <f t="shared" ref="D11:E11" si="10">LOG(A11)</f>
        <v>1.7481880270062005</v>
      </c>
      <c r="E11" s="7">
        <f t="shared" si="10"/>
        <v>-0.77832500292923124</v>
      </c>
    </row>
    <row r="12" spans="1:5">
      <c r="A12" s="6">
        <v>60</v>
      </c>
      <c r="B12" s="6">
        <v>0.182</v>
      </c>
      <c r="C12" s="7">
        <f t="shared" si="0"/>
        <v>0.36922679402327996</v>
      </c>
      <c r="D12" s="7">
        <f t="shared" ref="D12:E12" si="11">LOG(A12)</f>
        <v>1.7781512503836436</v>
      </c>
      <c r="E12" s="7">
        <f t="shared" si="11"/>
        <v>-0.73992861201492521</v>
      </c>
    </row>
    <row r="15" spans="1:5">
      <c r="A15" s="8" t="s">
        <v>6</v>
      </c>
      <c r="B15" s="1" t="s">
        <v>20</v>
      </c>
    </row>
    <row r="16" spans="1:5">
      <c r="A16" s="9">
        <v>20</v>
      </c>
      <c r="B16" s="7">
        <f t="shared" ref="B16:B26" si="12">B2^(1/1.5)</f>
        <v>9.3739204682892333E-2</v>
      </c>
    </row>
    <row r="17" spans="1:2">
      <c r="A17" s="9">
        <v>24</v>
      </c>
      <c r="B17" s="7">
        <f t="shared" si="12"/>
        <v>0.11500315051230228</v>
      </c>
    </row>
    <row r="18" spans="1:2">
      <c r="A18" s="9">
        <v>28</v>
      </c>
      <c r="B18" s="7">
        <f t="shared" si="12"/>
        <v>0.1315261938981831</v>
      </c>
    </row>
    <row r="19" spans="1:2">
      <c r="A19" s="9">
        <v>32</v>
      </c>
      <c r="B19" s="7">
        <f t="shared" si="12"/>
        <v>0.15428193700334991</v>
      </c>
    </row>
    <row r="20" spans="1:2">
      <c r="A20" s="9">
        <v>36</v>
      </c>
      <c r="B20" s="7">
        <f t="shared" si="12"/>
        <v>0.17594256045711235</v>
      </c>
    </row>
    <row r="21" spans="1:2">
      <c r="A21" s="9">
        <v>40</v>
      </c>
      <c r="B21" s="7">
        <f t="shared" si="12"/>
        <v>0.19844257020959241</v>
      </c>
    </row>
    <row r="22" spans="1:2">
      <c r="A22" s="9">
        <v>44</v>
      </c>
      <c r="B22" s="7">
        <f t="shared" si="12"/>
        <v>0.22200075751168624</v>
      </c>
    </row>
    <row r="23" spans="1:2">
      <c r="A23" s="9">
        <v>48</v>
      </c>
      <c r="B23" s="7">
        <f t="shared" si="12"/>
        <v>0.25318984641501824</v>
      </c>
    </row>
    <row r="24" spans="1:2">
      <c r="A24" s="9">
        <v>52</v>
      </c>
      <c r="B24" s="7">
        <f t="shared" si="12"/>
        <v>0.27828130867754286</v>
      </c>
    </row>
    <row r="25" spans="1:2">
      <c r="A25" s="9">
        <v>56</v>
      </c>
      <c r="B25" s="7">
        <f t="shared" si="12"/>
        <v>0.30277266583843454</v>
      </c>
    </row>
    <row r="26" spans="1:2">
      <c r="A26" s="9">
        <v>60</v>
      </c>
      <c r="B26" s="7">
        <f t="shared" si="12"/>
        <v>0.32115468261784158</v>
      </c>
    </row>
    <row r="45" spans="2:2">
      <c r="B45" s="1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2023-05-15T18:42:40Z</dcterms:created>
  <dcterms:modified xsi:type="dcterms:W3CDTF">2023-05-15T18:42:40Z</dcterms:modified>
</cp:coreProperties>
</file>