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Sheet1" sheetId="1" r:id="rId1"/>
    <sheet name="Sheet2" sheetId="2" r:id="rId2"/>
    <sheet name="Chart1" sheetId="3" r:id="rId3"/>
  </sheets>
  <calcPr calcId="125725"/>
</workbook>
</file>

<file path=xl/calcChain.xml><?xml version="1.0" encoding="utf-8"?>
<calcChain xmlns="http://schemas.openxmlformats.org/spreadsheetml/2006/main">
  <c r="D39" i="2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R18"/>
  <c r="Q18"/>
  <c r="P18"/>
  <c r="O18"/>
  <c r="S18" s="1"/>
  <c r="L18"/>
  <c r="K18"/>
  <c r="J18"/>
  <c r="I18"/>
  <c r="F18"/>
  <c r="E18"/>
  <c r="Q17"/>
  <c r="P17"/>
  <c r="O17"/>
  <c r="S17" s="1"/>
  <c r="L17"/>
  <c r="R17" s="1"/>
  <c r="K17"/>
  <c r="J17"/>
  <c r="I17"/>
  <c r="F17"/>
  <c r="E17"/>
  <c r="R16"/>
  <c r="Q16"/>
  <c r="P16"/>
  <c r="O16"/>
  <c r="S16" s="1"/>
  <c r="L16"/>
  <c r="K16"/>
  <c r="J16"/>
  <c r="I16"/>
  <c r="F16"/>
  <c r="E16"/>
  <c r="Q15"/>
  <c r="P15"/>
  <c r="O15"/>
  <c r="S15" s="1"/>
  <c r="L15"/>
  <c r="R15" s="1"/>
  <c r="K15"/>
  <c r="J15"/>
  <c r="I15"/>
  <c r="F15"/>
  <c r="E15"/>
  <c r="Q14"/>
  <c r="P14"/>
  <c r="O14"/>
  <c r="S14" s="1"/>
  <c r="L14"/>
  <c r="R14" s="1"/>
  <c r="K14"/>
  <c r="J14"/>
  <c r="I14"/>
  <c r="F14"/>
  <c r="E14"/>
  <c r="Q13"/>
  <c r="P13"/>
  <c r="O13"/>
  <c r="S13" s="1"/>
  <c r="L13"/>
  <c r="R13" s="1"/>
  <c r="K13"/>
  <c r="J13"/>
  <c r="I13"/>
  <c r="F13"/>
  <c r="E13"/>
  <c r="R12"/>
  <c r="Q12"/>
  <c r="P12"/>
  <c r="O12"/>
  <c r="S12" s="1"/>
  <c r="L12"/>
  <c r="K12"/>
  <c r="J12"/>
  <c r="I12"/>
  <c r="F12"/>
  <c r="E12"/>
  <c r="Q11"/>
  <c r="P11"/>
  <c r="O11"/>
  <c r="S11" s="1"/>
  <c r="L11"/>
  <c r="R11" s="1"/>
  <c r="K11"/>
  <c r="J11"/>
  <c r="I11"/>
  <c r="F11"/>
  <c r="E11"/>
  <c r="Q10"/>
  <c r="P10"/>
  <c r="O10"/>
  <c r="S10" s="1"/>
  <c r="L10"/>
  <c r="R10" s="1"/>
  <c r="K10"/>
  <c r="J10"/>
  <c r="I10"/>
  <c r="F10"/>
  <c r="E10"/>
  <c r="Q9"/>
  <c r="P9"/>
  <c r="O9"/>
  <c r="L9"/>
  <c r="R9" s="1"/>
  <c r="K9"/>
  <c r="J9"/>
  <c r="I9"/>
  <c r="F9"/>
  <c r="E9"/>
  <c r="R8"/>
  <c r="Q8"/>
  <c r="P8"/>
  <c r="O8"/>
  <c r="S8" s="1"/>
  <c r="L8"/>
  <c r="K8"/>
  <c r="J8"/>
  <c r="I8"/>
  <c r="F8"/>
  <c r="E8"/>
  <c r="Q7"/>
  <c r="P7"/>
  <c r="O7"/>
  <c r="S7" s="1"/>
  <c r="L7"/>
  <c r="R7" s="1"/>
  <c r="K7"/>
  <c r="J7"/>
  <c r="I7"/>
  <c r="F7"/>
  <c r="E7"/>
  <c r="Q6"/>
  <c r="P6"/>
  <c r="O6"/>
  <c r="L6"/>
  <c r="R6" s="1"/>
  <c r="K6"/>
  <c r="J6"/>
  <c r="I6"/>
  <c r="F6"/>
  <c r="E6"/>
  <c r="Q5"/>
  <c r="P5"/>
  <c r="O5"/>
  <c r="S5" s="1"/>
  <c r="L5"/>
  <c r="R5" s="1"/>
  <c r="K5"/>
  <c r="J5"/>
  <c r="I5"/>
  <c r="F5"/>
  <c r="E5"/>
  <c r="R4"/>
  <c r="Q4"/>
  <c r="P4"/>
  <c r="O4"/>
  <c r="S4" s="1"/>
  <c r="L4"/>
  <c r="K4"/>
  <c r="J4"/>
  <c r="I4"/>
  <c r="F4"/>
  <c r="E4"/>
  <c r="G20" i="1"/>
  <c r="F20"/>
  <c r="L19"/>
  <c r="K19"/>
  <c r="G19"/>
  <c r="F19"/>
  <c r="L18"/>
  <c r="K18"/>
  <c r="G18"/>
  <c r="F18"/>
  <c r="L17"/>
  <c r="K17"/>
  <c r="G17"/>
  <c r="F17"/>
  <c r="L16"/>
  <c r="K16"/>
  <c r="G16"/>
  <c r="F16"/>
  <c r="L15"/>
  <c r="K15"/>
  <c r="G15"/>
  <c r="F15"/>
  <c r="L14"/>
  <c r="K14"/>
  <c r="G14"/>
  <c r="F14"/>
  <c r="L13"/>
  <c r="K13"/>
  <c r="G13"/>
  <c r="F13"/>
  <c r="L12"/>
  <c r="K12"/>
  <c r="G12"/>
  <c r="F12"/>
  <c r="L11"/>
  <c r="K11"/>
  <c r="G11"/>
  <c r="F11"/>
  <c r="L10"/>
  <c r="K10"/>
  <c r="G10"/>
  <c r="F10"/>
  <c r="L9"/>
  <c r="K9"/>
  <c r="G9"/>
  <c r="F9"/>
  <c r="L8"/>
  <c r="K8"/>
  <c r="G8"/>
  <c r="F8"/>
  <c r="L7"/>
  <c r="K7"/>
  <c r="G7"/>
  <c r="F7"/>
  <c r="L6"/>
  <c r="K6"/>
  <c r="G6"/>
  <c r="F6"/>
  <c r="L5"/>
  <c r="K5"/>
  <c r="S6" i="2" l="1"/>
  <c r="S9"/>
</calcChain>
</file>

<file path=xl/sharedStrings.xml><?xml version="1.0" encoding="utf-8"?>
<sst xmlns="http://schemas.openxmlformats.org/spreadsheetml/2006/main" count="47" uniqueCount="31">
  <si>
    <t xml:space="preserve">Raw Data: Time (S) vs Temperature (C)           </t>
  </si>
  <si>
    <t xml:space="preserve">Linearized graph: Time (S) Vs Temp (C) </t>
  </si>
  <si>
    <t xml:space="preserve">TRYING TO FIGURE OUT IF THIS IS CORRECT, MURRAY SAID THAT THIS GRAPH IS BAD </t>
  </si>
  <si>
    <t xml:space="preserve">Time (s)                                                                                                  </t>
  </si>
  <si>
    <t>temp(C)</t>
  </si>
  <si>
    <t>average (S)</t>
  </si>
  <si>
    <t>LN (temperature [C])</t>
  </si>
  <si>
    <t>LN (time [S])</t>
  </si>
  <si>
    <t>log Average temp (c)</t>
  </si>
  <si>
    <t>Log (time S)</t>
  </si>
  <si>
    <t>Temperature (c)</t>
  </si>
  <si>
    <t>trial 1</t>
  </si>
  <si>
    <t>trial 2</t>
  </si>
  <si>
    <t>trial 3</t>
  </si>
  <si>
    <t xml:space="preserve">Average </t>
  </si>
  <si>
    <t xml:space="preserve">Uncertainty </t>
  </si>
  <si>
    <t xml:space="preserve">synthesized:Time (S) vs Temperature (C)  </t>
  </si>
  <si>
    <t xml:space="preserve">Temperature (C) Vs Velocity (m/s) </t>
  </si>
  <si>
    <t xml:space="preserve">    Synthesized:Average viscocity (Pa*s) vs Temperature (C)  </t>
  </si>
  <si>
    <t xml:space="preserve">Time (s)                                                                                               </t>
  </si>
  <si>
    <t>Velocity (m/s)</t>
  </si>
  <si>
    <t xml:space="preserve">                                                                           Viscosity (Pa*s)                           </t>
  </si>
  <si>
    <t>Temp(c)</t>
  </si>
  <si>
    <t>uncertainty</t>
  </si>
  <si>
    <t>Average (Pa*s)</t>
  </si>
  <si>
    <t>Uncertainty</t>
  </si>
  <si>
    <t>Linearized Graph Temperature (c) Vs. Average Viscocity (Pa*s)</t>
  </si>
  <si>
    <t>Log x</t>
  </si>
  <si>
    <t xml:space="preserve">log y </t>
  </si>
  <si>
    <t>temp</t>
  </si>
  <si>
    <t xml:space="preserve"> viscocity </t>
  </si>
</sst>
</file>

<file path=xl/styles.xml><?xml version="1.0" encoding="utf-8"?>
<styleSheet xmlns="http://schemas.openxmlformats.org/spreadsheetml/2006/main">
  <numFmts count="1">
    <numFmt numFmtId="164" formatCode="0.0000000000000"/>
  </numFmts>
  <fonts count="9">
    <font>
      <sz val="10"/>
      <color rgb="FF000000"/>
      <name val="Arial"/>
      <scheme val="minor"/>
    </font>
    <font>
      <sz val="24"/>
      <color theme="1"/>
      <name val="Arial"/>
      <scheme val="minor"/>
    </font>
    <font>
      <sz val="10"/>
      <color theme="1"/>
      <name val="Arial"/>
      <scheme val="minor"/>
    </font>
    <font>
      <sz val="18"/>
      <color theme="1"/>
      <name val="Arial"/>
      <scheme val="minor"/>
    </font>
    <font>
      <sz val="12"/>
      <color theme="1"/>
      <name val="Arial"/>
      <scheme val="minor"/>
    </font>
    <font>
      <sz val="10"/>
      <color theme="1"/>
      <name val="Arial"/>
      <scheme val="minor"/>
    </font>
    <font>
      <sz val="14"/>
      <color theme="1"/>
      <name val="Arial"/>
      <scheme val="minor"/>
    </font>
    <font>
      <sz val="11"/>
      <color rgb="FF000000"/>
      <name val="Arial"/>
    </font>
    <font>
      <sz val="11"/>
      <color rgb="FF000000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1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/>
    <xf numFmtId="0" fontId="2" fillId="0" borderId="8" xfId="0" applyFont="1" applyBorder="1"/>
    <xf numFmtId="0" fontId="1" fillId="0" borderId="8" xfId="0" applyFont="1" applyBorder="1" applyAlignment="1"/>
    <xf numFmtId="0" fontId="2" fillId="0" borderId="9" xfId="0" applyFont="1" applyBorder="1"/>
    <xf numFmtId="0" fontId="2" fillId="0" borderId="4" xfId="0" applyFont="1" applyBorder="1"/>
    <xf numFmtId="0" fontId="4" fillId="0" borderId="6" xfId="0" applyFont="1" applyBorder="1" applyAlignment="1"/>
    <xf numFmtId="0" fontId="5" fillId="0" borderId="1" xfId="0" applyFont="1" applyBorder="1" applyAlignment="1"/>
    <xf numFmtId="0" fontId="2" fillId="0" borderId="10" xfId="0" applyFont="1" applyBorder="1" applyAlignment="1"/>
    <xf numFmtId="0" fontId="2" fillId="0" borderId="0" xfId="0" applyFont="1" applyAlignment="1"/>
    <xf numFmtId="0" fontId="4" fillId="0" borderId="0" xfId="0" applyFont="1" applyAlignment="1"/>
    <xf numFmtId="0" fontId="2" fillId="0" borderId="11" xfId="0" applyFont="1" applyBorder="1"/>
    <xf numFmtId="0" fontId="4" fillId="0" borderId="1" xfId="0" applyFont="1" applyBorder="1" applyAlignment="1"/>
    <xf numFmtId="0" fontId="4" fillId="0" borderId="12" xfId="0" applyFont="1" applyBorder="1" applyAlignment="1"/>
    <xf numFmtId="0" fontId="5" fillId="0" borderId="12" xfId="0" applyFont="1" applyBorder="1" applyAlignment="1"/>
    <xf numFmtId="2" fontId="5" fillId="0" borderId="12" xfId="0" applyNumberFormat="1" applyFont="1" applyBorder="1"/>
    <xf numFmtId="0" fontId="2" fillId="0" borderId="10" xfId="0" applyFont="1" applyBorder="1" applyAlignment="1"/>
    <xf numFmtId="0" fontId="2" fillId="0" borderId="0" xfId="0" applyFont="1" applyAlignment="1"/>
    <xf numFmtId="2" fontId="4" fillId="0" borderId="12" xfId="0" applyNumberFormat="1" applyFont="1" applyBorder="1" applyAlignment="1"/>
    <xf numFmtId="2" fontId="4" fillId="0" borderId="13" xfId="0" applyNumberFormat="1" applyFont="1" applyBorder="1"/>
    <xf numFmtId="2" fontId="4" fillId="0" borderId="12" xfId="0" applyNumberFormat="1" applyFont="1" applyBorder="1"/>
    <xf numFmtId="0" fontId="5" fillId="0" borderId="14" xfId="0" applyFont="1" applyBorder="1" applyAlignment="1"/>
    <xf numFmtId="2" fontId="5" fillId="0" borderId="14" xfId="0" applyNumberFormat="1" applyFont="1" applyBorder="1"/>
    <xf numFmtId="2" fontId="4" fillId="0" borderId="0" xfId="0" applyNumberFormat="1" applyFont="1" applyAlignment="1"/>
    <xf numFmtId="0" fontId="4" fillId="0" borderId="0" xfId="0" applyFont="1"/>
    <xf numFmtId="0" fontId="4" fillId="0" borderId="14" xfId="0" applyFont="1" applyBorder="1" applyAlignment="1"/>
    <xf numFmtId="2" fontId="4" fillId="0" borderId="14" xfId="0" applyNumberFormat="1" applyFont="1" applyBorder="1" applyAlignment="1"/>
    <xf numFmtId="2" fontId="4" fillId="0" borderId="15" xfId="0" applyNumberFormat="1" applyFont="1" applyBorder="1"/>
    <xf numFmtId="2" fontId="4" fillId="0" borderId="14" xfId="0" applyNumberFormat="1" applyFont="1" applyBorder="1"/>
    <xf numFmtId="2" fontId="4" fillId="0" borderId="15" xfId="0" applyNumberFormat="1" applyFont="1" applyBorder="1" applyAlignment="1"/>
    <xf numFmtId="0" fontId="5" fillId="0" borderId="16" xfId="0" applyFont="1" applyBorder="1" applyAlignment="1"/>
    <xf numFmtId="2" fontId="5" fillId="0" borderId="16" xfId="0" applyNumberFormat="1" applyFont="1" applyBorder="1"/>
    <xf numFmtId="0" fontId="4" fillId="0" borderId="16" xfId="0" applyFont="1" applyBorder="1" applyAlignment="1"/>
    <xf numFmtId="2" fontId="4" fillId="0" borderId="16" xfId="0" applyNumberFormat="1" applyFont="1" applyBorder="1" applyAlignment="1"/>
    <xf numFmtId="2" fontId="4" fillId="0" borderId="17" xfId="0" applyNumberFormat="1" applyFont="1" applyBorder="1" applyAlignment="1"/>
    <xf numFmtId="2" fontId="4" fillId="0" borderId="17" xfId="0" applyNumberFormat="1" applyFont="1" applyBorder="1"/>
    <xf numFmtId="2" fontId="4" fillId="0" borderId="16" xfId="0" applyNumberFormat="1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19" xfId="0" applyFont="1" applyBorder="1" applyAlignment="1"/>
    <xf numFmtId="2" fontId="4" fillId="0" borderId="19" xfId="0" applyNumberFormat="1" applyFont="1" applyBorder="1" applyAlignment="1"/>
    <xf numFmtId="0" fontId="4" fillId="0" borderId="19" xfId="0" applyFont="1" applyBorder="1"/>
    <xf numFmtId="0" fontId="2" fillId="0" borderId="20" xfId="0" applyFont="1" applyBorder="1"/>
    <xf numFmtId="0" fontId="2" fillId="0" borderId="1" xfId="0" applyFont="1" applyBorder="1" applyAlignment="1"/>
    <xf numFmtId="2" fontId="2" fillId="0" borderId="1" xfId="0" applyNumberFormat="1" applyFont="1" applyBorder="1"/>
    <xf numFmtId="0" fontId="2" fillId="0" borderId="1" xfId="0" applyFont="1" applyBorder="1"/>
    <xf numFmtId="0" fontId="2" fillId="0" borderId="5" xfId="0" applyFont="1" applyBorder="1" applyAlignment="1"/>
    <xf numFmtId="0" fontId="6" fillId="0" borderId="1" xfId="0" applyFont="1" applyBorder="1" applyAlignment="1"/>
    <xf numFmtId="164" fontId="2" fillId="0" borderId="12" xfId="0" applyNumberFormat="1" applyFont="1" applyBorder="1"/>
    <xf numFmtId="2" fontId="7" fillId="0" borderId="12" xfId="0" applyNumberFormat="1" applyFont="1" applyBorder="1" applyAlignment="1"/>
    <xf numFmtId="2" fontId="8" fillId="2" borderId="21" xfId="0" applyNumberFormat="1" applyFont="1" applyFill="1" applyBorder="1" applyAlignment="1">
      <alignment horizontal="left"/>
    </xf>
    <xf numFmtId="164" fontId="2" fillId="0" borderId="14" xfId="0" applyNumberFormat="1" applyFont="1" applyBorder="1"/>
    <xf numFmtId="2" fontId="7" fillId="0" borderId="14" xfId="0" applyNumberFormat="1" applyFont="1" applyBorder="1" applyAlignment="1"/>
    <xf numFmtId="164" fontId="2" fillId="0" borderId="16" xfId="0" applyNumberFormat="1" applyFont="1" applyBorder="1"/>
    <xf numFmtId="2" fontId="7" fillId="0" borderId="16" xfId="0" applyNumberFormat="1" applyFont="1" applyBorder="1" applyAlignment="1"/>
    <xf numFmtId="2" fontId="8" fillId="2" borderId="22" xfId="0" applyNumberFormat="1" applyFont="1" applyFill="1" applyBorder="1" applyAlignment="1">
      <alignment horizontal="left"/>
    </xf>
    <xf numFmtId="0" fontId="7" fillId="0" borderId="0" xfId="0" applyFont="1" applyAlignment="1"/>
    <xf numFmtId="0" fontId="2" fillId="0" borderId="1" xfId="0" applyFont="1" applyBorder="1" applyAlignment="1"/>
    <xf numFmtId="0" fontId="2" fillId="0" borderId="12" xfId="0" applyFont="1" applyBorder="1" applyAlignment="1"/>
    <xf numFmtId="0" fontId="2" fillId="0" borderId="15" xfId="0" applyFont="1" applyBorder="1" applyAlignment="1"/>
    <xf numFmtId="0" fontId="2" fillId="0" borderId="13" xfId="0" applyFont="1" applyBorder="1"/>
    <xf numFmtId="0" fontId="2" fillId="0" borderId="12" xfId="0" applyFont="1" applyBorder="1"/>
    <xf numFmtId="0" fontId="2" fillId="0" borderId="17" xfId="0" applyFont="1" applyBorder="1" applyAlignment="1"/>
    <xf numFmtId="0" fontId="2" fillId="0" borderId="12" xfId="0" applyFont="1" applyBorder="1" applyAlignment="1"/>
    <xf numFmtId="0" fontId="2" fillId="0" borderId="14" xfId="0" applyFont="1" applyBorder="1"/>
    <xf numFmtId="0" fontId="2" fillId="0" borderId="14" xfId="0" applyFont="1" applyBorder="1" applyAlignment="1"/>
    <xf numFmtId="0" fontId="2" fillId="0" borderId="16" xfId="0" applyFont="1" applyBorder="1"/>
    <xf numFmtId="0" fontId="2" fillId="0" borderId="1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Average Time (s)  vs Temperature (c)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>Trendline for series 1</c:nam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trendlineLbl>
              <c:layout/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Sheet1!$C$44:$C$59</c:f>
              <c:numCache>
                <c:formatCode>0.00</c:formatCode>
                <c:ptCount val="16"/>
                <c:pt idx="1">
                  <c:v>59.81</c:v>
                </c:pt>
              </c:numCache>
            </c:numRef>
          </c:yVal>
        </c:ser>
        <c:ser>
          <c:idx val="1"/>
          <c:order val="1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name>Trendline for series 2</c:nam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trendlineLbl>
              <c:layout/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Sheet1!$D$44:$D$59</c:f>
              <c:numCache>
                <c:formatCode>General</c:formatCode>
                <c:ptCount val="16"/>
                <c:pt idx="2" formatCode="0.00">
                  <c:v>53.890000000000008</c:v>
                </c:pt>
              </c:numCache>
            </c:numRef>
          </c:yVal>
        </c:ser>
        <c:ser>
          <c:idx val="2"/>
          <c:order val="2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name>Trendline for series 3</c:nam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trendlineLbl>
              <c:layout/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Sheet1!$E$44:$E$59</c:f>
              <c:numCache>
                <c:formatCode>General</c:formatCode>
                <c:ptCount val="16"/>
                <c:pt idx="3" formatCode="0.00">
                  <c:v>39.716666666666669</c:v>
                </c:pt>
              </c:numCache>
            </c:numRef>
          </c:yVal>
        </c:ser>
        <c:ser>
          <c:idx val="3"/>
          <c:order val="3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>Trendline for series 4</c:nam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trendlineLbl>
              <c:layout/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Sheet1!$F$44:$F$59</c:f>
              <c:numCache>
                <c:formatCode>General</c:formatCode>
                <c:ptCount val="16"/>
                <c:pt idx="4" formatCode="0.00">
                  <c:v>30.693333333333332</c:v>
                </c:pt>
              </c:numCache>
            </c:numRef>
          </c:yVal>
        </c:ser>
        <c:ser>
          <c:idx val="4"/>
          <c:order val="4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name>Trendline for series 5</c:nam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trendlineLbl>
              <c:layout/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Sheet1!$G$44:$G$59</c:f>
              <c:numCache>
                <c:formatCode>General</c:formatCode>
                <c:ptCount val="16"/>
                <c:pt idx="5" formatCode="0.00">
                  <c:v>29.11</c:v>
                </c:pt>
              </c:numCache>
            </c:numRef>
          </c:yVal>
        </c:ser>
        <c:ser>
          <c:idx val="5"/>
          <c:order val="5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6"/>
              </a:solidFill>
              <a:ln cmpd="sng">
                <a:solidFill>
                  <a:schemeClr val="accent6"/>
                </a:solidFill>
              </a:ln>
            </c:spPr>
          </c:marker>
          <c:trendline>
            <c:name>Trendline for series 6</c:nam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trendlineLbl>
              <c:layout/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Sheet1!$H$44:$H$59</c:f>
              <c:numCache>
                <c:formatCode>General</c:formatCode>
                <c:ptCount val="16"/>
                <c:pt idx="6" formatCode="0.00">
                  <c:v>24.100000000000005</c:v>
                </c:pt>
              </c:numCache>
            </c:numRef>
          </c:yVal>
        </c:ser>
        <c:ser>
          <c:idx val="6"/>
          <c:order val="6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1">
                  <a:lumOff val="30000"/>
                </a:schemeClr>
              </a:solidFill>
              <a:ln cmpd="sng">
                <a:solidFill>
                  <a:schemeClr val="accent1">
                    <a:lumOff val="30000"/>
                  </a:schemeClr>
                </a:solidFill>
              </a:ln>
            </c:spPr>
          </c:marker>
          <c:trendline>
            <c:name>Trendline for series 7</c:nam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trendlineLbl>
              <c:layout/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Sheet1!$I$44:$I$59</c:f>
              <c:numCache>
                <c:formatCode>General</c:formatCode>
                <c:ptCount val="16"/>
                <c:pt idx="7" formatCode="0.00">
                  <c:v>16.113333333333333</c:v>
                </c:pt>
              </c:numCache>
            </c:numRef>
          </c:yVal>
        </c:ser>
        <c:ser>
          <c:idx val="7"/>
          <c:order val="7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2">
                  <a:lumOff val="30000"/>
                </a:schemeClr>
              </a:solidFill>
              <a:ln cmpd="sng">
                <a:solidFill>
                  <a:schemeClr val="accent2">
                    <a:lumOff val="30000"/>
                  </a:schemeClr>
                </a:solidFill>
              </a:ln>
            </c:spPr>
          </c:marker>
          <c:trendline>
            <c:name>Trendline for series 8</c:nam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trendlineLbl>
              <c:layout/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Sheet1!$J$44:$J$59</c:f>
              <c:numCache>
                <c:formatCode>General</c:formatCode>
                <c:ptCount val="16"/>
                <c:pt idx="8" formatCode="0.00">
                  <c:v>15.08</c:v>
                </c:pt>
              </c:numCache>
            </c:numRef>
          </c:yVal>
        </c:ser>
        <c:ser>
          <c:idx val="8"/>
          <c:order val="8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3">
                  <a:lumOff val="30000"/>
                </a:schemeClr>
              </a:solidFill>
              <a:ln cmpd="sng">
                <a:solidFill>
                  <a:schemeClr val="accent3">
                    <a:lumOff val="30000"/>
                  </a:schemeClr>
                </a:solidFill>
              </a:ln>
            </c:spPr>
          </c:marker>
          <c:trendline>
            <c:name>Trendline for series 9</c:nam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trendlineLbl>
              <c:layout/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Sheet1!$K$44:$K$59</c:f>
              <c:numCache>
                <c:formatCode>General</c:formatCode>
                <c:ptCount val="16"/>
                <c:pt idx="9" formatCode="0.00">
                  <c:v>12.793333333333335</c:v>
                </c:pt>
              </c:numCache>
            </c:numRef>
          </c:yVal>
        </c:ser>
        <c:ser>
          <c:idx val="9"/>
          <c:order val="9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4">
                  <a:lumOff val="30000"/>
                </a:schemeClr>
              </a:solidFill>
              <a:ln cmpd="sng">
                <a:solidFill>
                  <a:schemeClr val="accent4">
                    <a:lumOff val="30000"/>
                  </a:schemeClr>
                </a:solidFill>
              </a:ln>
            </c:spPr>
          </c:marker>
          <c:trendline>
            <c:name>Trendline for series 10</c:nam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trendlineLbl>
              <c:layout/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Sheet1!$L$44:$L$59</c:f>
              <c:numCache>
                <c:formatCode>General</c:formatCode>
                <c:ptCount val="16"/>
                <c:pt idx="10" formatCode="0.00">
                  <c:v>10.433333333333335</c:v>
                </c:pt>
              </c:numCache>
            </c:numRef>
          </c:yVal>
        </c:ser>
        <c:ser>
          <c:idx val="10"/>
          <c:order val="10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5">
                  <a:lumOff val="30000"/>
                </a:schemeClr>
              </a:solidFill>
              <a:ln cmpd="sng">
                <a:solidFill>
                  <a:schemeClr val="accent5">
                    <a:lumOff val="30000"/>
                  </a:schemeClr>
                </a:solidFill>
              </a:ln>
            </c:spPr>
          </c:marker>
          <c:trendline>
            <c:name>Trendline for series 11</c:nam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trendlineLbl>
              <c:layout/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Sheet1!$M$44:$M$59</c:f>
              <c:numCache>
                <c:formatCode>General</c:formatCode>
                <c:ptCount val="16"/>
                <c:pt idx="11" formatCode="0.00">
                  <c:v>8.39</c:v>
                </c:pt>
              </c:numCache>
            </c:numRef>
          </c:yVal>
        </c:ser>
        <c:ser>
          <c:idx val="11"/>
          <c:order val="11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6">
                  <a:lumOff val="30000"/>
                </a:schemeClr>
              </a:solidFill>
              <a:ln cmpd="sng">
                <a:solidFill>
                  <a:schemeClr val="accent6">
                    <a:lumOff val="30000"/>
                  </a:schemeClr>
                </a:solidFill>
              </a:ln>
            </c:spPr>
          </c:marker>
          <c:trendline>
            <c:name>Trendline for series 12</c:nam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trendlineLbl>
              <c:layout/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Sheet1!$N$44:$N$59</c:f>
              <c:numCache>
                <c:formatCode>General</c:formatCode>
                <c:ptCount val="16"/>
                <c:pt idx="12" formatCode="0.00">
                  <c:v>6.64</c:v>
                </c:pt>
              </c:numCache>
            </c:numRef>
          </c:yVal>
        </c:ser>
        <c:ser>
          <c:idx val="12"/>
          <c:order val="12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1">
                  <a:lumOff val="60000"/>
                </a:schemeClr>
              </a:solidFill>
              <a:ln cmpd="sng">
                <a:solidFill>
                  <a:schemeClr val="accent1">
                    <a:lumOff val="60000"/>
                  </a:schemeClr>
                </a:solidFill>
              </a:ln>
            </c:spPr>
          </c:marker>
          <c:trendline>
            <c:name>Trendline for series 13</c:nam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trendlineLbl>
              <c:layout/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Sheet1!$O$44:$O$59</c:f>
              <c:numCache>
                <c:formatCode>General</c:formatCode>
                <c:ptCount val="16"/>
                <c:pt idx="13" formatCode="0.00">
                  <c:v>5.4433333333333325</c:v>
                </c:pt>
              </c:numCache>
            </c:numRef>
          </c:yVal>
        </c:ser>
        <c:ser>
          <c:idx val="13"/>
          <c:order val="13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2">
                  <a:lumOff val="60000"/>
                </a:schemeClr>
              </a:solidFill>
              <a:ln cmpd="sng">
                <a:solidFill>
                  <a:schemeClr val="accent2">
                    <a:lumOff val="60000"/>
                  </a:schemeClr>
                </a:solidFill>
              </a:ln>
            </c:spPr>
          </c:marker>
          <c:trendline>
            <c:name>Trendline for series 14</c:nam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trendlineLbl>
              <c:layout/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Sheet1!$P$44:$P$59</c:f>
              <c:numCache>
                <c:formatCode>General</c:formatCode>
                <c:ptCount val="16"/>
                <c:pt idx="14" formatCode="0.00">
                  <c:v>4.4666666666666668</c:v>
                </c:pt>
              </c:numCache>
            </c:numRef>
          </c:yVal>
        </c:ser>
        <c:ser>
          <c:idx val="14"/>
          <c:order val="14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3">
                  <a:lumOff val="60000"/>
                </a:schemeClr>
              </a:solidFill>
              <a:ln cmpd="sng">
                <a:solidFill>
                  <a:schemeClr val="accent3">
                    <a:lumOff val="60000"/>
                  </a:schemeClr>
                </a:solidFill>
              </a:ln>
            </c:spPr>
          </c:marker>
          <c:trendline>
            <c:name>Trendline for series 15</c:nam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trendlineLbl>
              <c:layout/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Sheet1!$Q$44:$Q$59</c:f>
              <c:numCache>
                <c:formatCode>General</c:formatCode>
                <c:ptCount val="16"/>
                <c:pt idx="15" formatCode="0.00">
                  <c:v>3.293333333333333</c:v>
                </c:pt>
              </c:numCache>
            </c:numRef>
          </c:yVal>
        </c:ser>
        <c:dLbls/>
        <c:axId val="113777664"/>
        <c:axId val="113796224"/>
      </c:scatterChart>
      <c:valAx>
        <c:axId val="113777664"/>
        <c:scaling>
          <c:orientation val="minMax"/>
          <c:max val="100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Temperature (c)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796224"/>
        <c:crosses val="autoZero"/>
        <c:crossBetween val="midCat"/>
      </c:valAx>
      <c:valAx>
        <c:axId val="113796224"/>
        <c:scaling>
          <c:orientation val="minMax"/>
          <c:max val="65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Average Time (s) 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777664"/>
        <c:crosses val="autoZero"/>
        <c:crossBetween val="midCat"/>
      </c:valAx>
    </c:plotArea>
    <c:legend>
      <c:legendPos val="t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Average Time (s)  vs. Temperature (c)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Sheet1!$F$3:$F$5</c:f>
              <c:strCache>
                <c:ptCount val="1"/>
                <c:pt idx="0">
                  <c:v>Raw Data: Time (S) vs Temperature (C)            Time (s)                                                                                                   Average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exp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Sheet1!$B$6:$B$20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Sheet1!$F$6:$F$20</c:f>
              <c:numCache>
                <c:formatCode>0.00</c:formatCode>
                <c:ptCount val="15"/>
                <c:pt idx="0">
                  <c:v>59.81</c:v>
                </c:pt>
                <c:pt idx="1">
                  <c:v>53.890000000000008</c:v>
                </c:pt>
                <c:pt idx="2">
                  <c:v>39.716666666666669</c:v>
                </c:pt>
                <c:pt idx="3">
                  <c:v>30.693333333333332</c:v>
                </c:pt>
                <c:pt idx="4">
                  <c:v>29.11</c:v>
                </c:pt>
                <c:pt idx="5">
                  <c:v>24.100000000000005</c:v>
                </c:pt>
                <c:pt idx="6">
                  <c:v>16.113333333333333</c:v>
                </c:pt>
                <c:pt idx="7">
                  <c:v>15.08</c:v>
                </c:pt>
                <c:pt idx="8">
                  <c:v>12.793333333333335</c:v>
                </c:pt>
                <c:pt idx="9">
                  <c:v>10.433333333333335</c:v>
                </c:pt>
                <c:pt idx="10">
                  <c:v>8.39</c:v>
                </c:pt>
                <c:pt idx="11">
                  <c:v>6.64</c:v>
                </c:pt>
                <c:pt idx="12">
                  <c:v>5.4433333333333325</c:v>
                </c:pt>
                <c:pt idx="13">
                  <c:v>4.4666666666666668</c:v>
                </c:pt>
                <c:pt idx="14">
                  <c:v>3.293333333333333</c:v>
                </c:pt>
              </c:numCache>
            </c:numRef>
          </c:yVal>
        </c:ser>
        <c:dLbls/>
        <c:axId val="113826432"/>
        <c:axId val="113914624"/>
      </c:scatterChart>
      <c:valAx>
        <c:axId val="113826432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Temperature (c)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914624"/>
        <c:crosses val="autoZero"/>
        <c:crossBetween val="midCat"/>
      </c:valAx>
      <c:valAx>
        <c:axId val="11391462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Average Time (s)</a:t>
                </a:r>
              </a:p>
            </c:rich>
          </c:tx>
          <c:layout/>
        </c:title>
        <c:numFmt formatCode="0.0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826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6121744791666679"/>
          <c:y val="0.13993710691823905"/>
        </c:manualLayout>
      </c:layout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Linearized: Average Time(s) vs. Temperature (C)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Sheet1!$R$5:$R$19</c:f>
              <c:numCache>
                <c:formatCode>General</c:formatCode>
                <c:ptCount val="15"/>
                <c:pt idx="0">
                  <c:v>1.3424226808222062</c:v>
                </c:pt>
                <c:pt idx="1">
                  <c:v>1.3979400086720377</c:v>
                </c:pt>
                <c:pt idx="2">
                  <c:v>1.4771212547196624</c:v>
                </c:pt>
                <c:pt idx="3">
                  <c:v>1.5440680443502757</c:v>
                </c:pt>
                <c:pt idx="4">
                  <c:v>1.6020599913279625</c:v>
                </c:pt>
                <c:pt idx="5">
                  <c:v>1.6532125137753437</c:v>
                </c:pt>
                <c:pt idx="6">
                  <c:v>1.6989700043360187</c:v>
                </c:pt>
                <c:pt idx="7">
                  <c:v>1.7403626894942439</c:v>
                </c:pt>
                <c:pt idx="8">
                  <c:v>1.7781512503836436</c:v>
                </c:pt>
                <c:pt idx="9">
                  <c:v>1.8129133566428555</c:v>
                </c:pt>
                <c:pt idx="10">
                  <c:v>1.8450980400142569</c:v>
                </c:pt>
                <c:pt idx="11">
                  <c:v>1.8750612633917001</c:v>
                </c:pt>
                <c:pt idx="12">
                  <c:v>1.9030899869919435</c:v>
                </c:pt>
                <c:pt idx="13">
                  <c:v>1.9294189257142929</c:v>
                </c:pt>
                <c:pt idx="14">
                  <c:v>1.9542425094393248</c:v>
                </c:pt>
              </c:numCache>
            </c:numRef>
          </c:xVal>
          <c:yVal>
            <c:numRef>
              <c:f>Sheet1!$S$5:$S$19</c:f>
              <c:numCache>
                <c:formatCode>General</c:formatCode>
                <c:ptCount val="15"/>
                <c:pt idx="0">
                  <c:v>1.7767738024121069</c:v>
                </c:pt>
                <c:pt idx="1">
                  <c:v>1.7315081835960255</c:v>
                </c:pt>
                <c:pt idx="2">
                  <c:v>1.5989727919628125</c:v>
                </c:pt>
                <c:pt idx="3">
                  <c:v>1.4870440559020728</c:v>
                </c:pt>
                <c:pt idx="4">
                  <c:v>1.4640422054388107</c:v>
                </c:pt>
                <c:pt idx="5">
                  <c:v>1.3820170425748686</c:v>
                </c:pt>
                <c:pt idx="6">
                  <c:v>1.2071853913519692</c:v>
                </c:pt>
                <c:pt idx="7">
                  <c:v>1.1784013415337553</c:v>
                </c:pt>
                <c:pt idx="8">
                  <c:v>1.1069837156797904</c:v>
                </c:pt>
                <c:pt idx="9">
                  <c:v>1.0184230828267862</c:v>
                </c:pt>
                <c:pt idx="10">
                  <c:v>0.92376196082870032</c:v>
                </c:pt>
                <c:pt idx="11">
                  <c:v>0.8221680793680175</c:v>
                </c:pt>
                <c:pt idx="12">
                  <c:v>0.7358649300170057</c:v>
                </c:pt>
                <c:pt idx="13">
                  <c:v>0.64998354364514521</c:v>
                </c:pt>
                <c:pt idx="14">
                  <c:v>0.51763568986796571</c:v>
                </c:pt>
              </c:numCache>
            </c:numRef>
          </c:yVal>
        </c:ser>
        <c:dLbls/>
        <c:axId val="113952640"/>
        <c:axId val="113963008"/>
      </c:scatterChart>
      <c:valAx>
        <c:axId val="113952640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Time (s) 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963008"/>
        <c:crosses val="autoZero"/>
        <c:crossBetween val="midCat"/>
      </c:valAx>
      <c:valAx>
        <c:axId val="11396300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Temperature (C)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952640"/>
        <c:crosses val="autoZero"/>
        <c:crossBetween val="midCat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LN (time S) vs. LN temperature(c)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Sheet1!$L$4</c:f>
              <c:strCache>
                <c:ptCount val="1"/>
                <c:pt idx="0">
                  <c:v>LN (time [S])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Sheet1!$K$5:$K$19</c:f>
              <c:numCache>
                <c:formatCode>General</c:formatCode>
                <c:ptCount val="15"/>
                <c:pt idx="0">
                  <c:v>3.0910424533583161</c:v>
                </c:pt>
                <c:pt idx="1">
                  <c:v>3.2188758248682006</c:v>
                </c:pt>
                <c:pt idx="2">
                  <c:v>3.4011973816621555</c:v>
                </c:pt>
                <c:pt idx="3">
                  <c:v>3.5553480614894135</c:v>
                </c:pt>
                <c:pt idx="4">
                  <c:v>3.6888794541139363</c:v>
                </c:pt>
                <c:pt idx="5">
                  <c:v>3.8066624897703196</c:v>
                </c:pt>
                <c:pt idx="6">
                  <c:v>3.912023005428146</c:v>
                </c:pt>
                <c:pt idx="7">
                  <c:v>4.0073331852324712</c:v>
                </c:pt>
                <c:pt idx="8">
                  <c:v>4.0943445622221004</c:v>
                </c:pt>
                <c:pt idx="9">
                  <c:v>4.1743872698956368</c:v>
                </c:pt>
                <c:pt idx="10">
                  <c:v>4.2484952420493594</c:v>
                </c:pt>
                <c:pt idx="11">
                  <c:v>4.3174881135363101</c:v>
                </c:pt>
                <c:pt idx="12">
                  <c:v>4.3820266346738812</c:v>
                </c:pt>
                <c:pt idx="13">
                  <c:v>4.4426512564903167</c:v>
                </c:pt>
                <c:pt idx="14">
                  <c:v>4.499809670330265</c:v>
                </c:pt>
              </c:numCache>
            </c:numRef>
          </c:xVal>
          <c:yVal>
            <c:numRef>
              <c:f>Sheet1!$L$5:$L$19</c:f>
              <c:numCache>
                <c:formatCode>General</c:formatCode>
                <c:ptCount val="15"/>
                <c:pt idx="0">
                  <c:v>4.0911728710564654</c:v>
                </c:pt>
                <c:pt idx="1">
                  <c:v>3.9869449319454056</c:v>
                </c:pt>
                <c:pt idx="2">
                  <c:v>3.6817709148766413</c:v>
                </c:pt>
                <c:pt idx="3">
                  <c:v>3.4240454757455177</c:v>
                </c:pt>
                <c:pt idx="4">
                  <c:v>3.371081757757532</c:v>
                </c:pt>
                <c:pt idx="5">
                  <c:v>3.1822118404966093</c:v>
                </c:pt>
                <c:pt idx="6">
                  <c:v>2.7796470866072274</c:v>
                </c:pt>
                <c:pt idx="7">
                  <c:v>2.7133693625798099</c:v>
                </c:pt>
                <c:pt idx="8">
                  <c:v>2.5489242019114444</c:v>
                </c:pt>
                <c:pt idx="9">
                  <c:v>2.3450058088779979</c:v>
                </c:pt>
                <c:pt idx="10">
                  <c:v>2.127040520479115</c:v>
                </c:pt>
                <c:pt idx="11">
                  <c:v>1.8931119634883424</c:v>
                </c:pt>
                <c:pt idx="12">
                  <c:v>1.694391618314264</c:v>
                </c:pt>
                <c:pt idx="13">
                  <c:v>1.4966424182887561</c:v>
                </c:pt>
                <c:pt idx="14">
                  <c:v>1.1919002230916667</c:v>
                </c:pt>
              </c:numCache>
            </c:numRef>
          </c:yVal>
        </c:ser>
        <c:dLbls/>
        <c:axId val="113894528"/>
        <c:axId val="113896448"/>
      </c:scatterChart>
      <c:valAx>
        <c:axId val="113894528"/>
        <c:scaling>
          <c:orientation val="minMax"/>
          <c:max val="4.5999999999999996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LN (temperature [C])</a:t>
                </a:r>
              </a:p>
            </c:rich>
          </c:tx>
          <c:layout/>
        </c:title>
        <c:numFmt formatCode="General" sourceLinked="1"/>
        <c:maj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896448"/>
        <c:crosses val="autoZero"/>
        <c:crossBetween val="midCat"/>
        <c:majorUnit val="0.1"/>
        <c:minorUnit val="2.5000000000000005E-2"/>
      </c:valAx>
      <c:valAx>
        <c:axId val="113896448"/>
        <c:scaling>
          <c:orientation val="minMax"/>
          <c:max val="4.5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LN (time [S])</a:t>
                </a:r>
              </a:p>
            </c:rich>
          </c:tx>
          <c:layout/>
        </c:title>
        <c:numFmt formatCode="General" sourceLinked="0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894528"/>
        <c:crosses val="autoZero"/>
        <c:crossBetween val="midCat"/>
        <c:majorUnit val="0.5"/>
        <c:minorUnit val="0.1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Average (Pa*s) vs. Temperature (c)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Sheet2!$R$3</c:f>
              <c:strCache>
                <c:ptCount val="1"/>
                <c:pt idx="0">
                  <c:v>Average (Pa*s)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Sheet2!$N$4:$N$18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Sheet2!$R$4:$R$18</c:f>
              <c:numCache>
                <c:formatCode>0.00</c:formatCode>
                <c:ptCount val="15"/>
                <c:pt idx="0">
                  <c:v>406.17247892577257</c:v>
                </c:pt>
                <c:pt idx="1">
                  <c:v>365.96948485721259</c:v>
                </c:pt>
                <c:pt idx="2">
                  <c:v>269.71772203090785</c:v>
                </c:pt>
                <c:pt idx="3">
                  <c:v>208.43984762573223</c:v>
                </c:pt>
                <c:pt idx="4">
                  <c:v>197.68735765807119</c:v>
                </c:pt>
                <c:pt idx="5">
                  <c:v>163.66421571829326</c:v>
                </c:pt>
                <c:pt idx="6">
                  <c:v>109.42639263931251</c:v>
                </c:pt>
                <c:pt idx="7">
                  <c:v>102.40897813410216</c:v>
                </c:pt>
                <c:pt idx="8">
                  <c:v>86.880118938701173</c:v>
                </c:pt>
                <c:pt idx="9">
                  <c:v>70.853249681640108</c:v>
                </c:pt>
                <c:pt idx="10">
                  <c:v>56.976878418111227</c:v>
                </c:pt>
                <c:pt idx="11">
                  <c:v>45.092547401222696</c:v>
                </c:pt>
                <c:pt idx="12">
                  <c:v>36.965928667769404</c:v>
                </c:pt>
                <c:pt idx="13">
                  <c:v>30.333340119296395</c:v>
                </c:pt>
                <c:pt idx="14">
                  <c:v>22.365179132734951</c:v>
                </c:pt>
              </c:numCache>
            </c:numRef>
          </c:yVal>
        </c:ser>
        <c:dLbls/>
        <c:axId val="114033408"/>
        <c:axId val="114035328"/>
      </c:scatterChart>
      <c:valAx>
        <c:axId val="114033408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Temperature (c)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4035328"/>
        <c:crosses val="autoZero"/>
        <c:crossBetween val="midCat"/>
      </c:valAx>
      <c:valAx>
        <c:axId val="11403532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Average (Pa*s)</a:t>
                </a:r>
              </a:p>
            </c:rich>
          </c:tx>
        </c:title>
        <c:numFmt formatCode="0.0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4033408"/>
        <c:crosses val="autoZero"/>
        <c:crossBetween val="midCat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Average (Pa*s) vs. Temperature (C) 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Sheet2!$A$93:$A$107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Sheet2!$B$93:$B$107</c:f>
              <c:numCache>
                <c:formatCode>General</c:formatCode>
                <c:ptCount val="15"/>
                <c:pt idx="0">
                  <c:v>406.17247892577257</c:v>
                </c:pt>
              </c:numCache>
            </c:numRef>
          </c:yVal>
        </c:ser>
        <c:ser>
          <c:idx val="1"/>
          <c:order val="1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Sheet2!$A$93:$A$107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Sheet2!$C$93:$C$107</c:f>
              <c:numCache>
                <c:formatCode>General</c:formatCode>
                <c:ptCount val="15"/>
                <c:pt idx="1">
                  <c:v>365.96948485721259</c:v>
                </c:pt>
              </c:numCache>
            </c:numRef>
          </c:yVal>
        </c:ser>
        <c:ser>
          <c:idx val="2"/>
          <c:order val="2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Sheet2!$A$93:$A$107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Sheet2!$D$93:$D$107</c:f>
              <c:numCache>
                <c:formatCode>General</c:formatCode>
                <c:ptCount val="15"/>
                <c:pt idx="2">
                  <c:v>269.71772203090785</c:v>
                </c:pt>
              </c:numCache>
            </c:numRef>
          </c:yVal>
        </c:ser>
        <c:ser>
          <c:idx val="3"/>
          <c:order val="3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Sheet2!$A$93:$A$107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Sheet2!$E$93:$E$107</c:f>
              <c:numCache>
                <c:formatCode>General</c:formatCode>
                <c:ptCount val="15"/>
                <c:pt idx="3">
                  <c:v>208.43984762573223</c:v>
                </c:pt>
              </c:numCache>
            </c:numRef>
          </c:yVal>
        </c:ser>
        <c:ser>
          <c:idx val="4"/>
          <c:order val="4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xVal>
            <c:numRef>
              <c:f>Sheet2!$A$93:$A$107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Sheet2!$F$93:$F$107</c:f>
              <c:numCache>
                <c:formatCode>General</c:formatCode>
                <c:ptCount val="15"/>
                <c:pt idx="4">
                  <c:v>197.68735765807119</c:v>
                </c:pt>
              </c:numCache>
            </c:numRef>
          </c:yVal>
        </c:ser>
        <c:ser>
          <c:idx val="5"/>
          <c:order val="5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/>
              </a:solidFill>
              <a:ln cmpd="sng">
                <a:solidFill>
                  <a:schemeClr val="accent6"/>
                </a:solidFill>
              </a:ln>
            </c:spPr>
          </c:marker>
          <c:xVal>
            <c:numRef>
              <c:f>Sheet2!$A$93:$A$107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Sheet2!$G$93:$G$107</c:f>
              <c:numCache>
                <c:formatCode>General</c:formatCode>
                <c:ptCount val="15"/>
                <c:pt idx="5">
                  <c:v>163.66421571829326</c:v>
                </c:pt>
              </c:numCache>
            </c:numRef>
          </c:yVal>
        </c:ser>
        <c:ser>
          <c:idx val="6"/>
          <c:order val="6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>
                  <a:lumOff val="30000"/>
                </a:schemeClr>
              </a:solidFill>
              <a:ln cmpd="sng">
                <a:solidFill>
                  <a:schemeClr val="accent1">
                    <a:lumOff val="30000"/>
                  </a:schemeClr>
                </a:solidFill>
              </a:ln>
            </c:spPr>
          </c:marker>
          <c:xVal>
            <c:numRef>
              <c:f>Sheet2!$A$93:$A$107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Sheet2!$H$93:$H$107</c:f>
              <c:numCache>
                <c:formatCode>General</c:formatCode>
                <c:ptCount val="15"/>
                <c:pt idx="6">
                  <c:v>109.42639263931251</c:v>
                </c:pt>
              </c:numCache>
            </c:numRef>
          </c:yVal>
        </c:ser>
        <c:ser>
          <c:idx val="7"/>
          <c:order val="7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>
                  <a:lumOff val="30000"/>
                </a:schemeClr>
              </a:solidFill>
              <a:ln cmpd="sng">
                <a:solidFill>
                  <a:schemeClr val="accent2">
                    <a:lumOff val="30000"/>
                  </a:schemeClr>
                </a:solidFill>
              </a:ln>
            </c:spPr>
          </c:marker>
          <c:xVal>
            <c:numRef>
              <c:f>Sheet2!$A$93:$A$107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Sheet2!$I$93:$I$107</c:f>
              <c:numCache>
                <c:formatCode>General</c:formatCode>
                <c:ptCount val="15"/>
                <c:pt idx="7">
                  <c:v>102.40897813410216</c:v>
                </c:pt>
              </c:numCache>
            </c:numRef>
          </c:yVal>
        </c:ser>
        <c:ser>
          <c:idx val="8"/>
          <c:order val="8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Off val="30000"/>
                </a:schemeClr>
              </a:solidFill>
              <a:ln cmpd="sng">
                <a:solidFill>
                  <a:schemeClr val="accent3">
                    <a:lumOff val="30000"/>
                  </a:schemeClr>
                </a:solidFill>
              </a:ln>
            </c:spPr>
          </c:marker>
          <c:xVal>
            <c:numRef>
              <c:f>Sheet2!$A$93:$A$107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Sheet2!$J$93:$J$107</c:f>
              <c:numCache>
                <c:formatCode>General</c:formatCode>
                <c:ptCount val="15"/>
                <c:pt idx="8">
                  <c:v>86.880118938701173</c:v>
                </c:pt>
              </c:numCache>
            </c:numRef>
          </c:yVal>
        </c:ser>
        <c:ser>
          <c:idx val="9"/>
          <c:order val="9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>
                  <a:lumOff val="30000"/>
                </a:schemeClr>
              </a:solidFill>
              <a:ln cmpd="sng">
                <a:solidFill>
                  <a:schemeClr val="accent4">
                    <a:lumOff val="30000"/>
                  </a:schemeClr>
                </a:solidFill>
              </a:ln>
            </c:spPr>
          </c:marker>
          <c:xVal>
            <c:numRef>
              <c:f>Sheet2!$A$93:$A$107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Sheet2!$K$93:$K$107</c:f>
              <c:numCache>
                <c:formatCode>General</c:formatCode>
                <c:ptCount val="15"/>
                <c:pt idx="9">
                  <c:v>70.853249681640108</c:v>
                </c:pt>
              </c:numCache>
            </c:numRef>
          </c:yVal>
        </c:ser>
        <c:ser>
          <c:idx val="10"/>
          <c:order val="1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5">
                  <a:lumOff val="30000"/>
                </a:schemeClr>
              </a:solidFill>
              <a:ln cmpd="sng">
                <a:solidFill>
                  <a:schemeClr val="accent5">
                    <a:lumOff val="30000"/>
                  </a:schemeClr>
                </a:solidFill>
              </a:ln>
            </c:spPr>
          </c:marker>
          <c:xVal>
            <c:numRef>
              <c:f>Sheet2!$A$93:$A$107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Sheet2!$L$93:$L$107</c:f>
              <c:numCache>
                <c:formatCode>General</c:formatCode>
                <c:ptCount val="15"/>
                <c:pt idx="10">
                  <c:v>56.976878418111227</c:v>
                </c:pt>
              </c:numCache>
            </c:numRef>
          </c:yVal>
        </c:ser>
        <c:ser>
          <c:idx val="11"/>
          <c:order val="11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Off val="30000"/>
                </a:schemeClr>
              </a:solidFill>
              <a:ln cmpd="sng">
                <a:solidFill>
                  <a:schemeClr val="accent6">
                    <a:lumOff val="30000"/>
                  </a:schemeClr>
                </a:solidFill>
              </a:ln>
            </c:spPr>
          </c:marker>
          <c:xVal>
            <c:numRef>
              <c:f>Sheet2!$A$93:$A$107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Sheet2!$M$93:$M$107</c:f>
              <c:numCache>
                <c:formatCode>General</c:formatCode>
                <c:ptCount val="15"/>
                <c:pt idx="11">
                  <c:v>45.092547401222696</c:v>
                </c:pt>
              </c:numCache>
            </c:numRef>
          </c:yVal>
        </c:ser>
        <c:ser>
          <c:idx val="12"/>
          <c:order val="12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>
                  <a:lumOff val="60000"/>
                </a:schemeClr>
              </a:solidFill>
              <a:ln cmpd="sng">
                <a:solidFill>
                  <a:schemeClr val="accent1">
                    <a:lumOff val="60000"/>
                  </a:schemeClr>
                </a:solidFill>
              </a:ln>
            </c:spPr>
          </c:marker>
          <c:xVal>
            <c:numRef>
              <c:f>Sheet2!$A$93:$A$107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Sheet2!$N$93:$N$107</c:f>
              <c:numCache>
                <c:formatCode>General</c:formatCode>
                <c:ptCount val="15"/>
                <c:pt idx="12">
                  <c:v>36.965928667769404</c:v>
                </c:pt>
              </c:numCache>
            </c:numRef>
          </c:yVal>
        </c:ser>
        <c:ser>
          <c:idx val="13"/>
          <c:order val="13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>
                  <a:lumOff val="60000"/>
                </a:schemeClr>
              </a:solidFill>
              <a:ln cmpd="sng">
                <a:solidFill>
                  <a:schemeClr val="accent2">
                    <a:lumOff val="60000"/>
                  </a:schemeClr>
                </a:solidFill>
              </a:ln>
            </c:spPr>
          </c:marker>
          <c:xVal>
            <c:numRef>
              <c:f>Sheet2!$A$93:$A$107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Sheet2!$O$93:$O$107</c:f>
              <c:numCache>
                <c:formatCode>General</c:formatCode>
                <c:ptCount val="15"/>
                <c:pt idx="13">
                  <c:v>30.333340119296395</c:v>
                </c:pt>
              </c:numCache>
            </c:numRef>
          </c:yVal>
        </c:ser>
        <c:ser>
          <c:idx val="14"/>
          <c:order val="14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Off val="60000"/>
                </a:schemeClr>
              </a:solidFill>
              <a:ln cmpd="sng">
                <a:solidFill>
                  <a:schemeClr val="accent3">
                    <a:lumOff val="60000"/>
                  </a:schemeClr>
                </a:solidFill>
              </a:ln>
            </c:spPr>
          </c:marker>
          <c:xVal>
            <c:numRef>
              <c:f>Sheet2!$A$93:$A$107</c:f>
              <c:numCache>
                <c:formatCode>General</c:formatCode>
                <c:ptCount val="15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xVal>
          <c:yVal>
            <c:numRef>
              <c:f>Sheet2!$P$93:$P$107</c:f>
              <c:numCache>
                <c:formatCode>General</c:formatCode>
                <c:ptCount val="15"/>
                <c:pt idx="14">
                  <c:v>22.365179132734951</c:v>
                </c:pt>
              </c:numCache>
            </c:numRef>
          </c:yVal>
        </c:ser>
        <c:dLbls/>
        <c:axId val="114204672"/>
        <c:axId val="114206592"/>
      </c:scatterChart>
      <c:valAx>
        <c:axId val="114204672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4206592"/>
        <c:crosses val="autoZero"/>
        <c:crossBetween val="midCat"/>
        <c:majorUnit val="4"/>
      </c:valAx>
      <c:valAx>
        <c:axId val="11420659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4204672"/>
        <c:crosses val="autoZero"/>
        <c:crossBetween val="midCat"/>
      </c:valAx>
    </c:plotArea>
    <c:legend>
      <c:legendPos val="t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Linearized graph: Temperature (C) vs. Average (Pa*s) </a:t>
            </a:r>
          </a:p>
        </c:rich>
      </c:tx>
      <c:layout>
        <c:manualLayout>
          <c:xMode val="edge"/>
          <c:yMode val="edge"/>
          <c:x val="2.9250000000000005E-2"/>
          <c:y val="0.05"/>
        </c:manualLayout>
      </c:layout>
    </c:title>
    <c:plotArea>
      <c:layout/>
      <c:scatterChart>
        <c:scatterStyle val="lineMarker"/>
        <c:ser>
          <c:idx val="0"/>
          <c:order val="0"/>
          <c:tx>
            <c:v>Ln (Y)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Sheet2!$C$25:$C$39</c:f>
              <c:numCache>
                <c:formatCode>General</c:formatCode>
                <c:ptCount val="15"/>
                <c:pt idx="0">
                  <c:v>3.0910424533583161</c:v>
                </c:pt>
                <c:pt idx="1">
                  <c:v>3.2188758248682006</c:v>
                </c:pt>
                <c:pt idx="2">
                  <c:v>3.4011973816621555</c:v>
                </c:pt>
                <c:pt idx="3">
                  <c:v>3.5553480614894135</c:v>
                </c:pt>
                <c:pt idx="4">
                  <c:v>3.6888794541139363</c:v>
                </c:pt>
                <c:pt idx="5">
                  <c:v>3.8066624897703196</c:v>
                </c:pt>
                <c:pt idx="6">
                  <c:v>3.912023005428146</c:v>
                </c:pt>
                <c:pt idx="7">
                  <c:v>4.0073331852324712</c:v>
                </c:pt>
                <c:pt idx="8">
                  <c:v>4.0943445622221004</c:v>
                </c:pt>
                <c:pt idx="9">
                  <c:v>4.1743872698956368</c:v>
                </c:pt>
                <c:pt idx="10">
                  <c:v>4.2484952420493594</c:v>
                </c:pt>
                <c:pt idx="11">
                  <c:v>4.3174881135363101</c:v>
                </c:pt>
                <c:pt idx="12">
                  <c:v>4.3820266346738812</c:v>
                </c:pt>
                <c:pt idx="13">
                  <c:v>4.4426512564903167</c:v>
                </c:pt>
                <c:pt idx="14">
                  <c:v>4.499809670330265</c:v>
                </c:pt>
              </c:numCache>
            </c:numRef>
          </c:xVal>
          <c:yVal>
            <c:numRef>
              <c:f>Sheet2!$D$25:$D$39</c:f>
              <c:numCache>
                <c:formatCode>General</c:formatCode>
                <c:ptCount val="15"/>
                <c:pt idx="0">
                  <c:v>6.0067778943294927</c:v>
                </c:pt>
                <c:pt idx="1">
                  <c:v>5.9025499552184328</c:v>
                </c:pt>
                <c:pt idx="2">
                  <c:v>5.5973759381496686</c:v>
                </c:pt>
                <c:pt idx="3">
                  <c:v>5.3396504990185445</c:v>
                </c:pt>
                <c:pt idx="4">
                  <c:v>5.2866867810305589</c:v>
                </c:pt>
                <c:pt idx="5">
                  <c:v>5.0978168637696371</c:v>
                </c:pt>
                <c:pt idx="6">
                  <c:v>4.6952521098802542</c:v>
                </c:pt>
                <c:pt idx="7">
                  <c:v>4.6289743858528372</c:v>
                </c:pt>
                <c:pt idx="8">
                  <c:v>4.4645292251844717</c:v>
                </c:pt>
                <c:pt idx="9">
                  <c:v>4.2606108321510252</c:v>
                </c:pt>
                <c:pt idx="10">
                  <c:v>4.0426455437521422</c:v>
                </c:pt>
                <c:pt idx="11">
                  <c:v>3.8087169867613695</c:v>
                </c:pt>
                <c:pt idx="12">
                  <c:v>3.6099966415872911</c:v>
                </c:pt>
                <c:pt idx="13">
                  <c:v>3.4122474415617834</c:v>
                </c:pt>
                <c:pt idx="14">
                  <c:v>3.1075052463646942</c:v>
                </c:pt>
              </c:numCache>
            </c:numRef>
          </c:yVal>
        </c:ser>
        <c:dLbls/>
        <c:axId val="114269568"/>
        <c:axId val="114275840"/>
      </c:scatterChart>
      <c:valAx>
        <c:axId val="114269568"/>
        <c:scaling>
          <c:orientation val="minMax"/>
          <c:min val="3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LN Temperature (C)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4275840"/>
        <c:crosses val="autoZero"/>
        <c:crossBetween val="midCat"/>
        <c:majorUnit val="0.1"/>
        <c:minorUnit val="2.5000000000000005E-2"/>
      </c:valAx>
      <c:valAx>
        <c:axId val="11427584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LN Average Viscosity (Pa*s) </a:t>
                </a:r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4269568"/>
        <c:crosses val="autoZero"/>
        <c:crossBetween val="midCat"/>
        <c:majorUnit val="0.5"/>
        <c:minorUnit val="0.1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Time (s)  vs Temperature (c)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Sheet1!$C$44:$C$59</c:f>
              <c:numCache>
                <c:formatCode>0.00</c:formatCode>
                <c:ptCount val="16"/>
                <c:pt idx="1">
                  <c:v>59.81</c:v>
                </c:pt>
              </c:numCache>
            </c:numRef>
          </c:yVal>
        </c:ser>
        <c:ser>
          <c:idx val="1"/>
          <c:order val="1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Sheet1!$D$44:$D$59</c:f>
              <c:numCache>
                <c:formatCode>General</c:formatCode>
                <c:ptCount val="16"/>
                <c:pt idx="2" formatCode="0.00">
                  <c:v>53.890000000000008</c:v>
                </c:pt>
              </c:numCache>
            </c:numRef>
          </c:yVal>
        </c:ser>
        <c:ser>
          <c:idx val="2"/>
          <c:order val="2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Sheet1!$E$44:$E$59</c:f>
              <c:numCache>
                <c:formatCode>General</c:formatCode>
                <c:ptCount val="16"/>
                <c:pt idx="3" formatCode="0.00">
                  <c:v>39.716666666666669</c:v>
                </c:pt>
              </c:numCache>
            </c:numRef>
          </c:yVal>
        </c:ser>
        <c:ser>
          <c:idx val="3"/>
          <c:order val="3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Sheet1!$F$44:$F$59</c:f>
              <c:numCache>
                <c:formatCode>General</c:formatCode>
                <c:ptCount val="16"/>
                <c:pt idx="4" formatCode="0.00">
                  <c:v>30.693333333333332</c:v>
                </c:pt>
              </c:numCache>
            </c:numRef>
          </c:yVal>
        </c:ser>
        <c:ser>
          <c:idx val="4"/>
          <c:order val="4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Sheet1!$G$44:$G$59</c:f>
              <c:numCache>
                <c:formatCode>General</c:formatCode>
                <c:ptCount val="16"/>
                <c:pt idx="5" formatCode="0.00">
                  <c:v>29.11</c:v>
                </c:pt>
              </c:numCache>
            </c:numRef>
          </c:yVal>
        </c:ser>
        <c:ser>
          <c:idx val="5"/>
          <c:order val="5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6"/>
              </a:solidFill>
              <a:ln cmpd="sng">
                <a:solidFill>
                  <a:schemeClr val="accent6"/>
                </a:solidFill>
              </a:ln>
            </c:spPr>
          </c:marker>
          <c:trendlin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Sheet1!$H$44:$H$59</c:f>
              <c:numCache>
                <c:formatCode>General</c:formatCode>
                <c:ptCount val="16"/>
                <c:pt idx="6" formatCode="0.00">
                  <c:v>24.100000000000005</c:v>
                </c:pt>
              </c:numCache>
            </c:numRef>
          </c:yVal>
        </c:ser>
        <c:ser>
          <c:idx val="6"/>
          <c:order val="6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1">
                  <a:lumOff val="30000"/>
                </a:schemeClr>
              </a:solidFill>
              <a:ln cmpd="sng">
                <a:solidFill>
                  <a:schemeClr val="accent1">
                    <a:lumOff val="30000"/>
                  </a:schemeClr>
                </a:solidFill>
              </a:ln>
            </c:spPr>
          </c:marker>
          <c:trendlin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Sheet1!$I$44:$I$59</c:f>
              <c:numCache>
                <c:formatCode>General</c:formatCode>
                <c:ptCount val="16"/>
                <c:pt idx="7" formatCode="0.00">
                  <c:v>16.113333333333333</c:v>
                </c:pt>
              </c:numCache>
            </c:numRef>
          </c:yVal>
        </c:ser>
        <c:ser>
          <c:idx val="7"/>
          <c:order val="7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2">
                  <a:lumOff val="30000"/>
                </a:schemeClr>
              </a:solidFill>
              <a:ln cmpd="sng">
                <a:solidFill>
                  <a:schemeClr val="accent2">
                    <a:lumOff val="30000"/>
                  </a:schemeClr>
                </a:solidFill>
              </a:ln>
            </c:spPr>
          </c:marker>
          <c:trendlin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Sheet1!$J$44:$J$59</c:f>
              <c:numCache>
                <c:formatCode>General</c:formatCode>
                <c:ptCount val="16"/>
                <c:pt idx="8" formatCode="0.00">
                  <c:v>15.08</c:v>
                </c:pt>
              </c:numCache>
            </c:numRef>
          </c:yVal>
        </c:ser>
        <c:ser>
          <c:idx val="8"/>
          <c:order val="8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3">
                  <a:lumOff val="30000"/>
                </a:schemeClr>
              </a:solidFill>
              <a:ln cmpd="sng">
                <a:solidFill>
                  <a:schemeClr val="accent3">
                    <a:lumOff val="30000"/>
                  </a:schemeClr>
                </a:solidFill>
              </a:ln>
            </c:spPr>
          </c:marker>
          <c:trendlin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Sheet1!$K$44:$K$59</c:f>
              <c:numCache>
                <c:formatCode>General</c:formatCode>
                <c:ptCount val="16"/>
                <c:pt idx="9" formatCode="0.00">
                  <c:v>12.793333333333335</c:v>
                </c:pt>
              </c:numCache>
            </c:numRef>
          </c:yVal>
        </c:ser>
        <c:ser>
          <c:idx val="9"/>
          <c:order val="9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4">
                  <a:lumOff val="30000"/>
                </a:schemeClr>
              </a:solidFill>
              <a:ln cmpd="sng">
                <a:solidFill>
                  <a:schemeClr val="accent4">
                    <a:lumOff val="30000"/>
                  </a:schemeClr>
                </a:solidFill>
              </a:ln>
            </c:spPr>
          </c:marker>
          <c:trendlin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Sheet1!$L$44:$L$59</c:f>
              <c:numCache>
                <c:formatCode>General</c:formatCode>
                <c:ptCount val="16"/>
                <c:pt idx="10" formatCode="0.00">
                  <c:v>10.433333333333335</c:v>
                </c:pt>
              </c:numCache>
            </c:numRef>
          </c:yVal>
        </c:ser>
        <c:ser>
          <c:idx val="10"/>
          <c:order val="10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5">
                  <a:lumOff val="30000"/>
                </a:schemeClr>
              </a:solidFill>
              <a:ln cmpd="sng">
                <a:solidFill>
                  <a:schemeClr val="accent5">
                    <a:lumOff val="30000"/>
                  </a:schemeClr>
                </a:solidFill>
              </a:ln>
            </c:spPr>
          </c:marker>
          <c:trendlin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Sheet1!$M$44:$M$59</c:f>
              <c:numCache>
                <c:formatCode>General</c:formatCode>
                <c:ptCount val="16"/>
                <c:pt idx="11" formatCode="0.00">
                  <c:v>8.39</c:v>
                </c:pt>
              </c:numCache>
            </c:numRef>
          </c:yVal>
        </c:ser>
        <c:ser>
          <c:idx val="11"/>
          <c:order val="11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6">
                  <a:lumOff val="30000"/>
                </a:schemeClr>
              </a:solidFill>
              <a:ln cmpd="sng">
                <a:solidFill>
                  <a:schemeClr val="accent6">
                    <a:lumOff val="30000"/>
                  </a:schemeClr>
                </a:solidFill>
              </a:ln>
            </c:spPr>
          </c:marker>
          <c:trendlin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Sheet1!$N$44:$N$59</c:f>
              <c:numCache>
                <c:formatCode>General</c:formatCode>
                <c:ptCount val="16"/>
                <c:pt idx="12" formatCode="0.00">
                  <c:v>6.64</c:v>
                </c:pt>
              </c:numCache>
            </c:numRef>
          </c:yVal>
        </c:ser>
        <c:ser>
          <c:idx val="12"/>
          <c:order val="12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1">
                  <a:lumOff val="60000"/>
                </a:schemeClr>
              </a:solidFill>
              <a:ln cmpd="sng">
                <a:solidFill>
                  <a:schemeClr val="accent1">
                    <a:lumOff val="60000"/>
                  </a:schemeClr>
                </a:solidFill>
              </a:ln>
            </c:spPr>
          </c:marker>
          <c:trendlin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Sheet1!$O$44:$O$59</c:f>
              <c:numCache>
                <c:formatCode>General</c:formatCode>
                <c:ptCount val="16"/>
                <c:pt idx="13" formatCode="0.00">
                  <c:v>5.4433333333333325</c:v>
                </c:pt>
              </c:numCache>
            </c:numRef>
          </c:yVal>
        </c:ser>
        <c:ser>
          <c:idx val="13"/>
          <c:order val="13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2">
                  <a:lumOff val="60000"/>
                </a:schemeClr>
              </a:solidFill>
              <a:ln cmpd="sng">
                <a:solidFill>
                  <a:schemeClr val="accent2">
                    <a:lumOff val="60000"/>
                  </a:schemeClr>
                </a:solidFill>
              </a:ln>
            </c:spPr>
          </c:marker>
          <c:trendlin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Sheet1!$P$44:$P$59</c:f>
              <c:numCache>
                <c:formatCode>General</c:formatCode>
                <c:ptCount val="16"/>
                <c:pt idx="14" formatCode="0.00">
                  <c:v>4.4666666666666668</c:v>
                </c:pt>
              </c:numCache>
            </c:numRef>
          </c:yVal>
        </c:ser>
        <c:ser>
          <c:idx val="14"/>
          <c:order val="14"/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3">
                  <a:lumOff val="60000"/>
                </a:schemeClr>
              </a:solidFill>
              <a:ln cmpd="sng">
                <a:solidFill>
                  <a:schemeClr val="accent3">
                    <a:lumOff val="60000"/>
                  </a:schemeClr>
                </a:solidFill>
              </a:ln>
            </c:spPr>
          </c:marker>
          <c:trendline>
            <c:spPr>
              <a:ln w="19050">
                <a:solidFill>
                  <a:srgbClr val="0000FF"/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strRef>
              <c:f>Sheet1!$B$44:$B$59</c:f>
              <c:strCache>
                <c:ptCount val="16"/>
                <c:pt idx="0">
                  <c:v>Temperature (c)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</c:strCache>
            </c:strRef>
          </c:xVal>
          <c:yVal>
            <c:numRef>
              <c:f>Sheet1!$Q$44:$Q$59</c:f>
              <c:numCache>
                <c:formatCode>General</c:formatCode>
                <c:ptCount val="16"/>
                <c:pt idx="15" formatCode="0.00">
                  <c:v>3.293333333333333</c:v>
                </c:pt>
              </c:numCache>
            </c:numRef>
          </c:yVal>
        </c:ser>
        <c:dLbls/>
        <c:axId val="114535040"/>
        <c:axId val="114561792"/>
      </c:scatterChart>
      <c:valAx>
        <c:axId val="114535040"/>
        <c:scaling>
          <c:orientation val="minMax"/>
          <c:max val="100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4561792"/>
        <c:crosses val="autoZero"/>
        <c:crossBetween val="midCat"/>
      </c:valAx>
      <c:valAx>
        <c:axId val="114561792"/>
        <c:scaling>
          <c:orientation val="minMax"/>
          <c:max val="65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4535040"/>
        <c:crosses val="autoZero"/>
        <c:crossBetween val="midCat"/>
        <c:majorUnit val="5"/>
        <c:minorUnit val="1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809625</xdr:colOff>
      <xdr:row>19</xdr:row>
      <xdr:rowOff>219075</xdr:rowOff>
    </xdr:from>
    <xdr:ext cx="5676900" cy="385762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876300</xdr:colOff>
      <xdr:row>20</xdr:row>
      <xdr:rowOff>104775</xdr:rowOff>
    </xdr:from>
    <xdr:ext cx="5715000" cy="35337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19</xdr:col>
      <xdr:colOff>676275</xdr:colOff>
      <xdr:row>3</xdr:row>
      <xdr:rowOff>57150</xdr:rowOff>
    </xdr:from>
    <xdr:ext cx="5715000" cy="353377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12</xdr:col>
      <xdr:colOff>95250</xdr:colOff>
      <xdr:row>2</xdr:row>
      <xdr:rowOff>485775</xdr:rowOff>
    </xdr:from>
    <xdr:ext cx="4724400" cy="2933700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942975</xdr:colOff>
      <xdr:row>19</xdr:row>
      <xdr:rowOff>180975</xdr:rowOff>
    </xdr:from>
    <xdr:ext cx="5924550" cy="3609975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13</xdr:col>
      <xdr:colOff>962025</xdr:colOff>
      <xdr:row>19</xdr:row>
      <xdr:rowOff>180975</xdr:rowOff>
    </xdr:from>
    <xdr:ext cx="8181975" cy="5010150"/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3</xdr:col>
      <xdr:colOff>933450</xdr:colOff>
      <xdr:row>39</xdr:row>
      <xdr:rowOff>114300</xdr:rowOff>
    </xdr:from>
    <xdr:ext cx="8181975" cy="5010150"/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Z59"/>
  <sheetViews>
    <sheetView tabSelected="1" workbookViewId="0"/>
  </sheetViews>
  <sheetFormatPr defaultColWidth="12.5703125" defaultRowHeight="15.75" customHeight="1"/>
  <cols>
    <col min="2" max="2" width="17.42578125" customWidth="1"/>
    <col min="9" max="9" width="15.7109375" customWidth="1"/>
    <col min="10" max="10" width="15.85546875" customWidth="1"/>
    <col min="11" max="11" width="15.42578125" customWidth="1"/>
    <col min="12" max="12" width="15.7109375" customWidth="1"/>
    <col min="22" max="22" width="11.5703125" customWidth="1"/>
  </cols>
  <sheetData>
    <row r="3" spans="2:26" ht="49.5" customHeight="1">
      <c r="B3" s="1" t="s">
        <v>0</v>
      </c>
      <c r="C3" s="2"/>
      <c r="D3" s="2"/>
      <c r="E3" s="2"/>
      <c r="F3" s="2"/>
      <c r="G3" s="3"/>
      <c r="I3" s="4" t="s">
        <v>1</v>
      </c>
      <c r="J3" s="5"/>
      <c r="K3" s="5"/>
      <c r="L3" s="6"/>
      <c r="R3" s="7" t="s">
        <v>2</v>
      </c>
      <c r="S3" s="8"/>
      <c r="T3" s="9"/>
      <c r="U3" s="8"/>
      <c r="V3" s="8"/>
      <c r="W3" s="8"/>
      <c r="X3" s="8"/>
      <c r="Y3" s="8"/>
      <c r="Z3" s="10"/>
    </row>
    <row r="4" spans="2:26" ht="15">
      <c r="B4" s="11"/>
      <c r="C4" s="12" t="s">
        <v>3</v>
      </c>
      <c r="D4" s="11"/>
      <c r="E4" s="5"/>
      <c r="F4" s="5"/>
      <c r="G4" s="11"/>
      <c r="I4" s="13" t="s">
        <v>4</v>
      </c>
      <c r="J4" s="13" t="s">
        <v>5</v>
      </c>
      <c r="K4" s="13" t="s">
        <v>6</v>
      </c>
      <c r="L4" s="13" t="s">
        <v>7</v>
      </c>
      <c r="R4" s="14" t="s">
        <v>8</v>
      </c>
      <c r="S4" s="15" t="s">
        <v>9</v>
      </c>
      <c r="U4" s="16"/>
      <c r="Z4" s="17"/>
    </row>
    <row r="5" spans="2:26" ht="15">
      <c r="B5" s="18" t="s">
        <v>10</v>
      </c>
      <c r="C5" s="18" t="s">
        <v>11</v>
      </c>
      <c r="D5" s="18" t="s">
        <v>12</v>
      </c>
      <c r="E5" s="18" t="s">
        <v>13</v>
      </c>
      <c r="F5" s="18" t="s">
        <v>14</v>
      </c>
      <c r="G5" s="19" t="s">
        <v>15</v>
      </c>
      <c r="I5" s="20">
        <v>22</v>
      </c>
      <c r="J5" s="21">
        <v>59.81</v>
      </c>
      <c r="K5" s="20">
        <f t="shared" ref="K5:L5" si="0">LN(I5)</f>
        <v>3.0910424533583161</v>
      </c>
      <c r="L5" s="20">
        <f t="shared" si="0"/>
        <v>4.0911728710564654</v>
      </c>
      <c r="R5" s="22">
        <v>1.3424226808222062</v>
      </c>
      <c r="S5" s="23">
        <v>1.7767738024121069</v>
      </c>
      <c r="T5" s="16"/>
      <c r="U5" s="16"/>
      <c r="V5" s="16"/>
      <c r="W5" s="16"/>
      <c r="X5" s="16"/>
      <c r="Y5" s="16"/>
      <c r="Z5" s="17"/>
    </row>
    <row r="6" spans="2:26" ht="15">
      <c r="B6" s="19">
        <v>22</v>
      </c>
      <c r="C6" s="24">
        <v>58.98</v>
      </c>
      <c r="D6" s="24">
        <v>60.67</v>
      </c>
      <c r="E6" s="24">
        <v>59.78</v>
      </c>
      <c r="F6" s="25">
        <f t="shared" ref="F6:F20" si="1">AVERAGE(C6:E6)</f>
        <v>59.81</v>
      </c>
      <c r="G6" s="26">
        <f t="shared" ref="G6:G20" si="2">MAX(C6:E6)-MIN(C6:E6)</f>
        <v>1.6900000000000048</v>
      </c>
      <c r="I6" s="27">
        <v>25</v>
      </c>
      <c r="J6" s="28">
        <v>53.890000000000008</v>
      </c>
      <c r="K6" s="20">
        <f t="shared" ref="K6:L6" si="3">LN(I6)</f>
        <v>3.2188758248682006</v>
      </c>
      <c r="L6" s="20">
        <f t="shared" si="3"/>
        <v>3.9869449319454056</v>
      </c>
      <c r="R6" s="22">
        <v>1.3979400086720377</v>
      </c>
      <c r="S6" s="23">
        <v>1.7315081835960255</v>
      </c>
      <c r="T6" s="16"/>
      <c r="U6" s="29"/>
      <c r="V6" s="29"/>
      <c r="W6" s="29"/>
      <c r="X6" s="30"/>
      <c r="Y6" s="30"/>
      <c r="Z6" s="17"/>
    </row>
    <row r="7" spans="2:26" ht="15">
      <c r="B7" s="31">
        <v>25</v>
      </c>
      <c r="C7" s="32">
        <v>55.52</v>
      </c>
      <c r="D7" s="32">
        <v>52.18</v>
      </c>
      <c r="E7" s="32">
        <v>53.97</v>
      </c>
      <c r="F7" s="33">
        <f t="shared" si="1"/>
        <v>53.890000000000008</v>
      </c>
      <c r="G7" s="34">
        <f t="shared" si="2"/>
        <v>3.3400000000000034</v>
      </c>
      <c r="I7" s="27">
        <v>30</v>
      </c>
      <c r="J7" s="28">
        <v>39.716666666666669</v>
      </c>
      <c r="K7" s="20">
        <f t="shared" ref="K7:L7" si="4">LN(I7)</f>
        <v>3.4011973816621555</v>
      </c>
      <c r="L7" s="20">
        <f t="shared" si="4"/>
        <v>3.6817709148766413</v>
      </c>
      <c r="R7" s="22">
        <v>1.4771212547196624</v>
      </c>
      <c r="S7" s="23">
        <v>1.5989727919628125</v>
      </c>
      <c r="T7" s="16"/>
      <c r="U7" s="29"/>
      <c r="V7" s="29"/>
      <c r="W7" s="29"/>
      <c r="X7" s="30"/>
      <c r="Y7" s="30"/>
      <c r="Z7" s="17"/>
    </row>
    <row r="8" spans="2:26" ht="15">
      <c r="B8" s="31">
        <v>30</v>
      </c>
      <c r="C8" s="32">
        <v>40.69</v>
      </c>
      <c r="D8" s="32">
        <v>40.090000000000003</v>
      </c>
      <c r="E8" s="35">
        <v>38.369999999999997</v>
      </c>
      <c r="F8" s="33">
        <f t="shared" si="1"/>
        <v>39.716666666666669</v>
      </c>
      <c r="G8" s="34">
        <f t="shared" si="2"/>
        <v>2.3200000000000003</v>
      </c>
      <c r="I8" s="27">
        <v>35</v>
      </c>
      <c r="J8" s="28">
        <v>30.693333333333332</v>
      </c>
      <c r="K8" s="20">
        <f t="shared" ref="K8:L8" si="5">LN(I8)</f>
        <v>3.5553480614894135</v>
      </c>
      <c r="L8" s="20">
        <f t="shared" si="5"/>
        <v>3.4240454757455177</v>
      </c>
      <c r="R8" s="22">
        <v>1.5440680443502757</v>
      </c>
      <c r="S8" s="23">
        <v>1.4870440559020728</v>
      </c>
      <c r="T8" s="16"/>
      <c r="U8" s="29"/>
      <c r="V8" s="29"/>
      <c r="W8" s="29"/>
      <c r="X8" s="30"/>
      <c r="Y8" s="30"/>
      <c r="Z8" s="17"/>
    </row>
    <row r="9" spans="2:26" ht="15">
      <c r="B9" s="31">
        <v>35</v>
      </c>
      <c r="C9" s="32">
        <v>30.26</v>
      </c>
      <c r="D9" s="32">
        <v>30.66</v>
      </c>
      <c r="E9" s="35">
        <v>31.16</v>
      </c>
      <c r="F9" s="33">
        <f t="shared" si="1"/>
        <v>30.693333333333332</v>
      </c>
      <c r="G9" s="34">
        <f t="shared" si="2"/>
        <v>0.89999999999999858</v>
      </c>
      <c r="I9" s="27">
        <v>40</v>
      </c>
      <c r="J9" s="28">
        <v>29.11</v>
      </c>
      <c r="K9" s="20">
        <f t="shared" ref="K9:L9" si="6">LN(I9)</f>
        <v>3.6888794541139363</v>
      </c>
      <c r="L9" s="20">
        <f t="shared" si="6"/>
        <v>3.371081757757532</v>
      </c>
      <c r="R9" s="22">
        <v>1.6020599913279625</v>
      </c>
      <c r="S9" s="23">
        <v>1.4640422054388107</v>
      </c>
      <c r="T9" s="16"/>
      <c r="U9" s="29"/>
      <c r="V9" s="29"/>
      <c r="W9" s="29"/>
      <c r="X9" s="30"/>
      <c r="Y9" s="30"/>
      <c r="Z9" s="17"/>
    </row>
    <row r="10" spans="2:26" ht="15">
      <c r="B10" s="31">
        <v>40</v>
      </c>
      <c r="C10" s="32">
        <v>29.54</v>
      </c>
      <c r="D10" s="32">
        <v>29.07</v>
      </c>
      <c r="E10" s="35">
        <v>28.72</v>
      </c>
      <c r="F10" s="33">
        <f t="shared" si="1"/>
        <v>29.11</v>
      </c>
      <c r="G10" s="34">
        <f t="shared" si="2"/>
        <v>0.82000000000000028</v>
      </c>
      <c r="I10" s="27">
        <v>45</v>
      </c>
      <c r="J10" s="28">
        <v>24.100000000000005</v>
      </c>
      <c r="K10" s="20">
        <f t="shared" ref="K10:L10" si="7">LN(I10)</f>
        <v>3.8066624897703196</v>
      </c>
      <c r="L10" s="20">
        <f t="shared" si="7"/>
        <v>3.1822118404966093</v>
      </c>
      <c r="R10" s="22">
        <v>1.6532125137753437</v>
      </c>
      <c r="S10" s="23">
        <v>1.3820170425748686</v>
      </c>
      <c r="T10" s="16"/>
      <c r="U10" s="29"/>
      <c r="V10" s="29"/>
      <c r="W10" s="29"/>
      <c r="X10" s="30"/>
      <c r="Y10" s="30"/>
      <c r="Z10" s="17"/>
    </row>
    <row r="11" spans="2:26" ht="15">
      <c r="B11" s="31">
        <v>45</v>
      </c>
      <c r="C11" s="32">
        <v>24.89</v>
      </c>
      <c r="D11" s="32">
        <v>24.01</v>
      </c>
      <c r="E11" s="35">
        <v>23.4</v>
      </c>
      <c r="F11" s="33">
        <f t="shared" si="1"/>
        <v>24.100000000000005</v>
      </c>
      <c r="G11" s="34">
        <f t="shared" si="2"/>
        <v>1.490000000000002</v>
      </c>
      <c r="I11" s="27">
        <v>50</v>
      </c>
      <c r="J11" s="28">
        <v>16.113333333333333</v>
      </c>
      <c r="K11" s="20">
        <f t="shared" ref="K11:L11" si="8">LN(I11)</f>
        <v>3.912023005428146</v>
      </c>
      <c r="L11" s="20">
        <f t="shared" si="8"/>
        <v>2.7796470866072274</v>
      </c>
      <c r="R11" s="22">
        <v>1.6989700043360187</v>
      </c>
      <c r="S11" s="23">
        <v>1.2071853913519692</v>
      </c>
      <c r="T11" s="16"/>
      <c r="U11" s="29"/>
      <c r="V11" s="29"/>
      <c r="W11" s="29"/>
      <c r="X11" s="30"/>
      <c r="Y11" s="30"/>
      <c r="Z11" s="17"/>
    </row>
    <row r="12" spans="2:26" ht="15">
      <c r="B12" s="31">
        <v>50</v>
      </c>
      <c r="C12" s="32">
        <v>16.57</v>
      </c>
      <c r="D12" s="32">
        <v>16.2</v>
      </c>
      <c r="E12" s="35">
        <v>15.57</v>
      </c>
      <c r="F12" s="33">
        <f t="shared" si="1"/>
        <v>16.113333333333333</v>
      </c>
      <c r="G12" s="34">
        <f t="shared" si="2"/>
        <v>1</v>
      </c>
      <c r="I12" s="27">
        <v>55</v>
      </c>
      <c r="J12" s="28">
        <v>15.08</v>
      </c>
      <c r="K12" s="20">
        <f t="shared" ref="K12:L12" si="9">LN(I12)</f>
        <v>4.0073331852324712</v>
      </c>
      <c r="L12" s="20">
        <f t="shared" si="9"/>
        <v>2.7133693625798099</v>
      </c>
      <c r="R12" s="22">
        <v>1.7403626894942439</v>
      </c>
      <c r="S12" s="23">
        <v>1.1784013415337553</v>
      </c>
      <c r="T12" s="16"/>
      <c r="U12" s="29"/>
      <c r="V12" s="29"/>
      <c r="W12" s="29"/>
      <c r="X12" s="30"/>
      <c r="Y12" s="30"/>
      <c r="Z12" s="17"/>
    </row>
    <row r="13" spans="2:26" ht="15">
      <c r="B13" s="31">
        <v>55</v>
      </c>
      <c r="C13" s="32">
        <v>15.58</v>
      </c>
      <c r="D13" s="32">
        <v>14.6</v>
      </c>
      <c r="E13" s="35">
        <v>15.06</v>
      </c>
      <c r="F13" s="33">
        <f t="shared" si="1"/>
        <v>15.08</v>
      </c>
      <c r="G13" s="34">
        <f t="shared" si="2"/>
        <v>0.98000000000000043</v>
      </c>
      <c r="I13" s="27">
        <v>60</v>
      </c>
      <c r="J13" s="28">
        <v>12.793333333333335</v>
      </c>
      <c r="K13" s="20">
        <f t="shared" ref="K13:L13" si="10">LN(I13)</f>
        <v>4.0943445622221004</v>
      </c>
      <c r="L13" s="20">
        <f t="shared" si="10"/>
        <v>2.5489242019114444</v>
      </c>
      <c r="R13" s="22">
        <v>1.7781512503836436</v>
      </c>
      <c r="S13" s="23">
        <v>1.1069837156797904</v>
      </c>
      <c r="T13" s="16"/>
      <c r="U13" s="29"/>
      <c r="V13" s="29"/>
      <c r="W13" s="29"/>
      <c r="X13" s="30"/>
      <c r="Y13" s="30"/>
      <c r="Z13" s="17"/>
    </row>
    <row r="14" spans="2:26" ht="15">
      <c r="B14" s="31">
        <v>60</v>
      </c>
      <c r="C14" s="32">
        <v>13.22</v>
      </c>
      <c r="D14" s="32">
        <v>12.81</v>
      </c>
      <c r="E14" s="35">
        <v>12.35</v>
      </c>
      <c r="F14" s="33">
        <f t="shared" si="1"/>
        <v>12.793333333333335</v>
      </c>
      <c r="G14" s="34">
        <f t="shared" si="2"/>
        <v>0.87000000000000099</v>
      </c>
      <c r="I14" s="27">
        <v>65</v>
      </c>
      <c r="J14" s="28">
        <v>10.433333333333335</v>
      </c>
      <c r="K14" s="20">
        <f t="shared" ref="K14:L14" si="11">LN(I14)</f>
        <v>4.1743872698956368</v>
      </c>
      <c r="L14" s="20">
        <f t="shared" si="11"/>
        <v>2.3450058088779979</v>
      </c>
      <c r="R14" s="22">
        <v>1.8129133566428555</v>
      </c>
      <c r="S14" s="23">
        <v>1.0184230828267862</v>
      </c>
      <c r="T14" s="16"/>
      <c r="U14" s="29"/>
      <c r="V14" s="29"/>
      <c r="W14" s="29"/>
      <c r="X14" s="30"/>
      <c r="Y14" s="30"/>
      <c r="Z14" s="17"/>
    </row>
    <row r="15" spans="2:26" ht="15">
      <c r="B15" s="31">
        <v>65</v>
      </c>
      <c r="C15" s="32">
        <v>11.25</v>
      </c>
      <c r="D15" s="32">
        <v>10.17</v>
      </c>
      <c r="E15" s="35">
        <v>9.8800000000000008</v>
      </c>
      <c r="F15" s="33">
        <f t="shared" si="1"/>
        <v>10.433333333333335</v>
      </c>
      <c r="G15" s="34">
        <f t="shared" si="2"/>
        <v>1.3699999999999992</v>
      </c>
      <c r="I15" s="27">
        <v>70</v>
      </c>
      <c r="J15" s="28">
        <v>8.39</v>
      </c>
      <c r="K15" s="20">
        <f t="shared" ref="K15:L15" si="12">LN(I15)</f>
        <v>4.2484952420493594</v>
      </c>
      <c r="L15" s="20">
        <f t="shared" si="12"/>
        <v>2.127040520479115</v>
      </c>
      <c r="R15" s="22">
        <v>1.8450980400142569</v>
      </c>
      <c r="S15" s="23">
        <v>0.92376196082870032</v>
      </c>
      <c r="T15" s="16"/>
      <c r="U15" s="29"/>
      <c r="V15" s="29"/>
      <c r="W15" s="29"/>
      <c r="X15" s="30"/>
      <c r="Y15" s="30"/>
      <c r="Z15" s="17"/>
    </row>
    <row r="16" spans="2:26" ht="15">
      <c r="B16" s="31">
        <v>70</v>
      </c>
      <c r="C16" s="32">
        <v>7.99</v>
      </c>
      <c r="D16" s="32">
        <v>9.18</v>
      </c>
      <c r="E16" s="35">
        <v>8</v>
      </c>
      <c r="F16" s="33">
        <f t="shared" si="1"/>
        <v>8.39</v>
      </c>
      <c r="G16" s="34">
        <f t="shared" si="2"/>
        <v>1.1899999999999995</v>
      </c>
      <c r="I16" s="27">
        <v>75</v>
      </c>
      <c r="J16" s="28">
        <v>6.64</v>
      </c>
      <c r="K16" s="20">
        <f t="shared" ref="K16:L16" si="13">LN(I16)</f>
        <v>4.3174881135363101</v>
      </c>
      <c r="L16" s="20">
        <f t="shared" si="13"/>
        <v>1.8931119634883424</v>
      </c>
      <c r="R16" s="22">
        <v>1.8750612633917001</v>
      </c>
      <c r="S16" s="23">
        <v>0.8221680793680175</v>
      </c>
      <c r="T16" s="16"/>
      <c r="U16" s="29"/>
      <c r="V16" s="29"/>
      <c r="W16" s="29"/>
      <c r="X16" s="30"/>
      <c r="Y16" s="30"/>
      <c r="Z16" s="17"/>
    </row>
    <row r="17" spans="2:26" ht="15">
      <c r="B17" s="31">
        <v>75</v>
      </c>
      <c r="C17" s="32">
        <v>6.48</v>
      </c>
      <c r="D17" s="32">
        <v>6.81</v>
      </c>
      <c r="E17" s="35">
        <v>6.63</v>
      </c>
      <c r="F17" s="33">
        <f t="shared" si="1"/>
        <v>6.64</v>
      </c>
      <c r="G17" s="34">
        <f t="shared" si="2"/>
        <v>0.32999999999999918</v>
      </c>
      <c r="I17" s="27">
        <v>80</v>
      </c>
      <c r="J17" s="28">
        <v>5.4433333333333325</v>
      </c>
      <c r="K17" s="20">
        <f t="shared" ref="K17:L17" si="14">LN(I17)</f>
        <v>4.3820266346738812</v>
      </c>
      <c r="L17" s="20">
        <f t="shared" si="14"/>
        <v>1.694391618314264</v>
      </c>
      <c r="R17" s="22">
        <v>1.9030899869919435</v>
      </c>
      <c r="S17" s="23">
        <v>0.7358649300170057</v>
      </c>
      <c r="T17" s="16"/>
      <c r="U17" s="29"/>
      <c r="V17" s="29"/>
      <c r="W17" s="29"/>
      <c r="X17" s="30"/>
      <c r="Y17" s="30"/>
      <c r="Z17" s="17"/>
    </row>
    <row r="18" spans="2:26" ht="15">
      <c r="B18" s="31">
        <v>80</v>
      </c>
      <c r="C18" s="32">
        <v>5.32</v>
      </c>
      <c r="D18" s="32">
        <v>6</v>
      </c>
      <c r="E18" s="35">
        <v>5.01</v>
      </c>
      <c r="F18" s="33">
        <f t="shared" si="1"/>
        <v>5.4433333333333325</v>
      </c>
      <c r="G18" s="34">
        <f t="shared" si="2"/>
        <v>0.99000000000000021</v>
      </c>
      <c r="I18" s="27">
        <v>85</v>
      </c>
      <c r="J18" s="28">
        <v>4.4666666666666668</v>
      </c>
      <c r="K18" s="20">
        <f t="shared" ref="K18:L18" si="15">LN(I18)</f>
        <v>4.4426512564903167</v>
      </c>
      <c r="L18" s="20">
        <f t="shared" si="15"/>
        <v>1.4966424182887561</v>
      </c>
      <c r="R18" s="22">
        <v>1.9294189257142929</v>
      </c>
      <c r="S18" s="23">
        <v>0.64998354364514521</v>
      </c>
      <c r="T18" s="16"/>
      <c r="U18" s="29"/>
      <c r="V18" s="29"/>
      <c r="W18" s="29"/>
      <c r="X18" s="30"/>
      <c r="Y18" s="30"/>
      <c r="Z18" s="17"/>
    </row>
    <row r="19" spans="2:26" ht="15">
      <c r="B19" s="31">
        <v>85</v>
      </c>
      <c r="C19" s="32">
        <v>4.09</v>
      </c>
      <c r="D19" s="32">
        <v>4.9800000000000004</v>
      </c>
      <c r="E19" s="35">
        <v>4.33</v>
      </c>
      <c r="F19" s="33">
        <f t="shared" si="1"/>
        <v>4.4666666666666668</v>
      </c>
      <c r="G19" s="34">
        <f t="shared" si="2"/>
        <v>0.89000000000000057</v>
      </c>
      <c r="I19" s="36">
        <v>90</v>
      </c>
      <c r="J19" s="37">
        <v>3.293333333333333</v>
      </c>
      <c r="K19" s="20">
        <f t="shared" ref="K19:L19" si="16">LN(I19)</f>
        <v>4.499809670330265</v>
      </c>
      <c r="L19" s="20">
        <f t="shared" si="16"/>
        <v>1.1919002230916667</v>
      </c>
      <c r="R19" s="22">
        <v>1.9542425094393248</v>
      </c>
      <c r="S19" s="23">
        <v>0.51763568986796571</v>
      </c>
      <c r="T19" s="16"/>
      <c r="U19" s="29"/>
      <c r="V19" s="29"/>
      <c r="W19" s="29"/>
      <c r="X19" s="30"/>
      <c r="Y19" s="30"/>
      <c r="Z19" s="17"/>
    </row>
    <row r="20" spans="2:26" ht="15">
      <c r="B20" s="38">
        <v>90</v>
      </c>
      <c r="C20" s="39">
        <v>3.4</v>
      </c>
      <c r="D20" s="39">
        <v>3.28</v>
      </c>
      <c r="E20" s="40">
        <v>3.2</v>
      </c>
      <c r="F20" s="41">
        <f t="shared" si="1"/>
        <v>3.293333333333333</v>
      </c>
      <c r="G20" s="42">
        <f t="shared" si="2"/>
        <v>0.19999999999999973</v>
      </c>
      <c r="R20" s="43"/>
      <c r="S20" s="44"/>
      <c r="T20" s="45"/>
      <c r="U20" s="46"/>
      <c r="V20" s="46"/>
      <c r="W20" s="46"/>
      <c r="X20" s="47"/>
      <c r="Y20" s="47"/>
      <c r="Z20" s="48"/>
    </row>
    <row r="44" spans="2:6" ht="15">
      <c r="B44" s="18" t="s">
        <v>10</v>
      </c>
      <c r="C44" s="49"/>
    </row>
    <row r="45" spans="2:6" ht="15">
      <c r="B45" s="19">
        <v>22</v>
      </c>
      <c r="C45" s="50">
        <v>59.81</v>
      </c>
    </row>
    <row r="46" spans="2:6" ht="15">
      <c r="B46" s="31">
        <v>25</v>
      </c>
      <c r="D46" s="50">
        <v>53.890000000000008</v>
      </c>
    </row>
    <row r="47" spans="2:6" ht="15">
      <c r="B47" s="31">
        <v>30</v>
      </c>
      <c r="E47" s="50">
        <v>39.716666666666669</v>
      </c>
    </row>
    <row r="48" spans="2:6" ht="15">
      <c r="B48" s="31">
        <v>35</v>
      </c>
      <c r="F48" s="50">
        <v>30.693333333333332</v>
      </c>
    </row>
    <row r="49" spans="2:17" ht="15">
      <c r="B49" s="31">
        <v>40</v>
      </c>
      <c r="G49" s="50">
        <v>29.11</v>
      </c>
    </row>
    <row r="50" spans="2:17" ht="15">
      <c r="B50" s="31">
        <v>45</v>
      </c>
      <c r="H50" s="50">
        <v>24.100000000000005</v>
      </c>
    </row>
    <row r="51" spans="2:17" ht="15">
      <c r="B51" s="31">
        <v>50</v>
      </c>
      <c r="I51" s="50">
        <v>16.113333333333333</v>
      </c>
    </row>
    <row r="52" spans="2:17" ht="15">
      <c r="B52" s="31">
        <v>55</v>
      </c>
      <c r="J52" s="50">
        <v>15.08</v>
      </c>
    </row>
    <row r="53" spans="2:17" ht="15">
      <c r="B53" s="31">
        <v>60</v>
      </c>
      <c r="K53" s="50">
        <v>12.793333333333335</v>
      </c>
    </row>
    <row r="54" spans="2:17" ht="15">
      <c r="B54" s="31">
        <v>65</v>
      </c>
      <c r="L54" s="50">
        <v>10.433333333333335</v>
      </c>
    </row>
    <row r="55" spans="2:17" ht="15">
      <c r="B55" s="31">
        <v>70</v>
      </c>
      <c r="M55" s="50">
        <v>8.39</v>
      </c>
    </row>
    <row r="56" spans="2:17" ht="15">
      <c r="B56" s="31">
        <v>75</v>
      </c>
      <c r="N56" s="50">
        <v>6.64</v>
      </c>
    </row>
    <row r="57" spans="2:17" ht="15">
      <c r="B57" s="31">
        <v>80</v>
      </c>
      <c r="O57" s="50">
        <v>5.4433333333333325</v>
      </c>
    </row>
    <row r="58" spans="2:17" ht="15">
      <c r="B58" s="31">
        <v>85</v>
      </c>
      <c r="P58" s="50">
        <v>4.4666666666666668</v>
      </c>
    </row>
    <row r="59" spans="2:17" ht="15">
      <c r="B59" s="38">
        <v>90</v>
      </c>
      <c r="Q59" s="50">
        <v>3.293333333333333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7"/>
  <sheetViews>
    <sheetView workbookViewId="0"/>
  </sheetViews>
  <sheetFormatPr defaultColWidth="12.5703125" defaultRowHeight="15.75" customHeight="1"/>
  <cols>
    <col min="1" max="1" width="15.42578125" customWidth="1"/>
    <col min="10" max="10" width="14.85546875" customWidth="1"/>
    <col min="13" max="13" width="15.140625" customWidth="1"/>
    <col min="14" max="14" width="18.7109375" customWidth="1"/>
    <col min="15" max="15" width="20" customWidth="1"/>
    <col min="16" max="16" width="18.5703125" customWidth="1"/>
    <col min="17" max="17" width="19.7109375" customWidth="1"/>
    <col min="18" max="18" width="15.42578125" customWidth="1"/>
  </cols>
  <sheetData>
    <row r="1" spans="1:19" ht="30">
      <c r="A1" s="1" t="s">
        <v>16</v>
      </c>
      <c r="B1" s="2"/>
      <c r="C1" s="2"/>
      <c r="D1" s="2"/>
      <c r="E1" s="2"/>
      <c r="F1" s="51"/>
      <c r="H1" s="11"/>
      <c r="I1" s="52" t="s">
        <v>17</v>
      </c>
      <c r="J1" s="5"/>
      <c r="K1" s="5"/>
      <c r="L1" s="6"/>
      <c r="N1" s="1" t="s">
        <v>18</v>
      </c>
      <c r="O1" s="5"/>
      <c r="P1" s="5"/>
      <c r="Q1" s="5"/>
      <c r="R1" s="5"/>
      <c r="S1" s="6"/>
    </row>
    <row r="2" spans="1:19" ht="30" customHeight="1">
      <c r="A2" s="11"/>
      <c r="B2" s="12" t="s">
        <v>19</v>
      </c>
      <c r="C2" s="11"/>
      <c r="D2" s="5"/>
      <c r="E2" s="5"/>
      <c r="F2" s="51"/>
      <c r="H2" s="11"/>
      <c r="I2" s="52" t="s">
        <v>20</v>
      </c>
      <c r="J2" s="5"/>
      <c r="K2" s="5"/>
      <c r="L2" s="6"/>
      <c r="N2" s="53" t="s">
        <v>21</v>
      </c>
      <c r="O2" s="52"/>
      <c r="P2" s="5"/>
      <c r="Q2" s="5"/>
      <c r="R2" s="5"/>
      <c r="S2" s="6"/>
    </row>
    <row r="3" spans="1:19" ht="1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9" t="s">
        <v>15</v>
      </c>
      <c r="H3" s="49" t="s">
        <v>22</v>
      </c>
      <c r="I3" s="49" t="s">
        <v>11</v>
      </c>
      <c r="J3" s="49" t="s">
        <v>12</v>
      </c>
      <c r="K3" s="49" t="s">
        <v>13</v>
      </c>
      <c r="L3" s="49" t="s">
        <v>23</v>
      </c>
      <c r="N3" s="18" t="s">
        <v>10</v>
      </c>
      <c r="O3" s="49" t="s">
        <v>11</v>
      </c>
      <c r="P3" s="49" t="s">
        <v>12</v>
      </c>
      <c r="Q3" s="49" t="s">
        <v>13</v>
      </c>
      <c r="R3" s="49" t="s">
        <v>24</v>
      </c>
      <c r="S3" s="49" t="s">
        <v>25</v>
      </c>
    </row>
    <row r="4" spans="1:19" ht="15">
      <c r="A4" s="19">
        <v>22</v>
      </c>
      <c r="B4" s="24">
        <v>58.98</v>
      </c>
      <c r="C4" s="24">
        <v>60.67</v>
      </c>
      <c r="D4" s="24">
        <v>59.78</v>
      </c>
      <c r="E4" s="25">
        <f t="shared" ref="E4:E18" si="0">AVERAGE(B4:D4)</f>
        <v>59.81</v>
      </c>
      <c r="F4" s="26">
        <f t="shared" ref="F4:F18" si="1">MAX(B4:D4)-MIN(B4:D4)</f>
        <v>1.6900000000000048</v>
      </c>
      <c r="H4" s="20">
        <v>22</v>
      </c>
      <c r="I4" s="54">
        <f t="shared" ref="I4:L4" si="2">0.15/B4</f>
        <v>2.5432349949135302E-3</v>
      </c>
      <c r="J4" s="54">
        <f t="shared" si="2"/>
        <v>2.4723916268336904E-3</v>
      </c>
      <c r="K4" s="54">
        <f t="shared" si="2"/>
        <v>2.509200401472064E-3</v>
      </c>
      <c r="L4" s="54">
        <f t="shared" si="2"/>
        <v>2.5079418157498744E-3</v>
      </c>
      <c r="N4" s="19">
        <v>22</v>
      </c>
      <c r="O4" s="55">
        <f t="shared" ref="O4:R4" si="3">(2*( 7335.536476-34.38291877)*0.008^2*9.81/(9*I4))</f>
        <v>400.53591050061965</v>
      </c>
      <c r="P4" s="55">
        <f t="shared" si="3"/>
        <v>412.01277873978631</v>
      </c>
      <c r="Q4" s="55">
        <f t="shared" si="3"/>
        <v>405.96874753691162</v>
      </c>
      <c r="R4" s="55">
        <f t="shared" si="3"/>
        <v>406.17247892577257</v>
      </c>
      <c r="S4" s="56">
        <f t="shared" ref="S4:S18" si="4">MAX(O4:R4)-MIN(O4:R4)</f>
        <v>11.476868239166663</v>
      </c>
    </row>
    <row r="5" spans="1:19" ht="15">
      <c r="A5" s="31">
        <v>25</v>
      </c>
      <c r="B5" s="32">
        <v>55.52</v>
      </c>
      <c r="C5" s="32">
        <v>52.18</v>
      </c>
      <c r="D5" s="32">
        <v>53.97</v>
      </c>
      <c r="E5" s="33">
        <f t="shared" si="0"/>
        <v>53.890000000000008</v>
      </c>
      <c r="F5" s="34">
        <f t="shared" si="1"/>
        <v>3.3400000000000034</v>
      </c>
      <c r="H5" s="27">
        <v>25</v>
      </c>
      <c r="I5" s="57">
        <f t="shared" ref="I5:L5" si="5">0.15/B5</f>
        <v>2.7017291066282418E-3</v>
      </c>
      <c r="J5" s="57">
        <f t="shared" si="5"/>
        <v>2.8746646224607126E-3</v>
      </c>
      <c r="K5" s="57">
        <f t="shared" si="5"/>
        <v>2.7793218454697055E-3</v>
      </c>
      <c r="L5" s="57">
        <f t="shared" si="5"/>
        <v>2.783447763963629E-3</v>
      </c>
      <c r="N5" s="31">
        <v>25</v>
      </c>
      <c r="O5" s="58">
        <f t="shared" ref="O5:R5" si="6">(2*( 7335.536476-34.38291877)*0.008^2*9.81/(9*I5))</f>
        <v>377.03889031865731</v>
      </c>
      <c r="P5" s="58">
        <f t="shared" si="6"/>
        <v>354.35679569213863</v>
      </c>
      <c r="Q5" s="58">
        <f t="shared" si="6"/>
        <v>366.51276856084172</v>
      </c>
      <c r="R5" s="58">
        <f t="shared" si="6"/>
        <v>365.96948485721259</v>
      </c>
      <c r="S5" s="56">
        <f t="shared" si="4"/>
        <v>22.682094626518676</v>
      </c>
    </row>
    <row r="6" spans="1:19" ht="15">
      <c r="A6" s="31">
        <v>30</v>
      </c>
      <c r="B6" s="32">
        <v>40.69</v>
      </c>
      <c r="C6" s="32">
        <v>40.090000000000003</v>
      </c>
      <c r="D6" s="35">
        <v>38.369999999999997</v>
      </c>
      <c r="E6" s="33">
        <f t="shared" si="0"/>
        <v>39.716666666666669</v>
      </c>
      <c r="F6" s="34">
        <f t="shared" si="1"/>
        <v>2.3200000000000003</v>
      </c>
      <c r="H6" s="27">
        <v>30</v>
      </c>
      <c r="I6" s="57">
        <f t="shared" ref="I6:L6" si="7">0.15/B6</f>
        <v>3.6864094372081593E-3</v>
      </c>
      <c r="J6" s="57">
        <f t="shared" si="7"/>
        <v>3.7415814417560483E-3</v>
      </c>
      <c r="K6" s="57">
        <f t="shared" si="7"/>
        <v>3.9093041438623922E-3</v>
      </c>
      <c r="L6" s="57">
        <f t="shared" si="7"/>
        <v>3.776751993285774E-3</v>
      </c>
      <c r="N6" s="31">
        <v>30</v>
      </c>
      <c r="O6" s="58">
        <f t="shared" ref="O6:R6" si="8">(2*( 7335.536476-34.38291877)*0.008^2*9.81/(9*I6))</f>
        <v>276.32767375839632</v>
      </c>
      <c r="P6" s="58">
        <f t="shared" si="8"/>
        <v>272.25304598117742</v>
      </c>
      <c r="Q6" s="58">
        <f t="shared" si="8"/>
        <v>260.57244635314987</v>
      </c>
      <c r="R6" s="58">
        <f t="shared" si="8"/>
        <v>269.71772203090785</v>
      </c>
      <c r="S6" s="56">
        <f t="shared" si="4"/>
        <v>15.755227405246444</v>
      </c>
    </row>
    <row r="7" spans="1:19" ht="15">
      <c r="A7" s="31">
        <v>35</v>
      </c>
      <c r="B7" s="32">
        <v>30.26</v>
      </c>
      <c r="C7" s="32">
        <v>30.66</v>
      </c>
      <c r="D7" s="35">
        <v>31.16</v>
      </c>
      <c r="E7" s="33">
        <f t="shared" si="0"/>
        <v>30.693333333333332</v>
      </c>
      <c r="F7" s="34">
        <f t="shared" si="1"/>
        <v>0.89999999999999858</v>
      </c>
      <c r="H7" s="27">
        <v>35</v>
      </c>
      <c r="I7" s="57">
        <f t="shared" ref="I7:L7" si="9">0.15/B7</f>
        <v>4.9570389953734299E-3</v>
      </c>
      <c r="J7" s="57">
        <f t="shared" si="9"/>
        <v>4.8923679060665359E-3</v>
      </c>
      <c r="K7" s="57">
        <f t="shared" si="9"/>
        <v>4.8138639281129648E-3</v>
      </c>
      <c r="L7" s="57">
        <f t="shared" si="9"/>
        <v>4.8870547350130323E-3</v>
      </c>
      <c r="N7" s="31">
        <v>35</v>
      </c>
      <c r="O7" s="58">
        <f t="shared" ref="O7:R7" si="10">(2*( 7335.536476-34.38291877)*0.008^2*9.81/(9*I7))</f>
        <v>205.49706089774079</v>
      </c>
      <c r="P7" s="58">
        <f t="shared" si="10"/>
        <v>208.21347941588675</v>
      </c>
      <c r="Q7" s="58">
        <f t="shared" si="10"/>
        <v>211.60900256356919</v>
      </c>
      <c r="R7" s="58">
        <f t="shared" si="10"/>
        <v>208.43984762573223</v>
      </c>
      <c r="S7" s="56">
        <f t="shared" si="4"/>
        <v>6.1119416658283967</v>
      </c>
    </row>
    <row r="8" spans="1:19" ht="15">
      <c r="A8" s="31">
        <v>40</v>
      </c>
      <c r="B8" s="32">
        <v>29.54</v>
      </c>
      <c r="C8" s="32">
        <v>29.07</v>
      </c>
      <c r="D8" s="35">
        <v>28.72</v>
      </c>
      <c r="E8" s="33">
        <f t="shared" si="0"/>
        <v>29.11</v>
      </c>
      <c r="F8" s="34">
        <f t="shared" si="1"/>
        <v>0.82000000000000028</v>
      </c>
      <c r="H8" s="27">
        <v>40</v>
      </c>
      <c r="I8" s="57">
        <f t="shared" ref="I8:L8" si="11">0.15/B8</f>
        <v>5.0778605280974946E-3</v>
      </c>
      <c r="J8" s="57">
        <f t="shared" si="11"/>
        <v>5.1599587203302374E-3</v>
      </c>
      <c r="K8" s="57">
        <f t="shared" si="11"/>
        <v>5.222841225626741E-3</v>
      </c>
      <c r="L8" s="57">
        <f t="shared" si="11"/>
        <v>5.1528684300927519E-3</v>
      </c>
      <c r="N8" s="31">
        <v>40</v>
      </c>
      <c r="O8" s="58">
        <f t="shared" ref="O8:R8" si="12">(2*( 7335.536476-34.38291877)*0.008^2*9.81/(9*I8))</f>
        <v>200.60750756507812</v>
      </c>
      <c r="P8" s="58">
        <f t="shared" si="12"/>
        <v>197.4157158062566</v>
      </c>
      <c r="Q8" s="58">
        <f t="shared" si="12"/>
        <v>195.03884960287891</v>
      </c>
      <c r="R8" s="58">
        <f t="shared" si="12"/>
        <v>197.68735765807119</v>
      </c>
      <c r="S8" s="56">
        <f t="shared" si="4"/>
        <v>5.5686579621992109</v>
      </c>
    </row>
    <row r="9" spans="1:19" ht="15">
      <c r="A9" s="31">
        <v>45</v>
      </c>
      <c r="B9" s="32">
        <v>24.89</v>
      </c>
      <c r="C9" s="32">
        <v>24.01</v>
      </c>
      <c r="D9" s="35">
        <v>23.4</v>
      </c>
      <c r="E9" s="33">
        <f t="shared" si="0"/>
        <v>24.100000000000005</v>
      </c>
      <c r="F9" s="34">
        <f t="shared" si="1"/>
        <v>1.490000000000002</v>
      </c>
      <c r="H9" s="27">
        <v>45</v>
      </c>
      <c r="I9" s="57">
        <f t="shared" ref="I9:L9" si="13">0.15/B9</f>
        <v>6.0265166733627961E-3</v>
      </c>
      <c r="J9" s="57">
        <f t="shared" si="13"/>
        <v>6.247396917950853E-3</v>
      </c>
      <c r="K9" s="57">
        <f t="shared" si="13"/>
        <v>6.41025641025641E-3</v>
      </c>
      <c r="L9" s="57">
        <f t="shared" si="13"/>
        <v>6.2240663900414925E-3</v>
      </c>
      <c r="N9" s="31">
        <v>45</v>
      </c>
      <c r="O9" s="58">
        <f t="shared" ref="O9:R9" si="14">(2*( 7335.536476-34.38291877)*0.008^2*9.81/(9*I9))</f>
        <v>169.02914229163147</v>
      </c>
      <c r="P9" s="58">
        <f t="shared" si="14"/>
        <v>163.0530215517104</v>
      </c>
      <c r="Q9" s="58">
        <f t="shared" si="14"/>
        <v>158.91048331153783</v>
      </c>
      <c r="R9" s="58">
        <f t="shared" si="14"/>
        <v>163.66421571829326</v>
      </c>
      <c r="S9" s="56">
        <f t="shared" si="4"/>
        <v>10.118658980093642</v>
      </c>
    </row>
    <row r="10" spans="1:19" ht="15">
      <c r="A10" s="31">
        <v>50</v>
      </c>
      <c r="B10" s="32">
        <v>16.57</v>
      </c>
      <c r="C10" s="32">
        <v>16.2</v>
      </c>
      <c r="D10" s="35">
        <v>15.57</v>
      </c>
      <c r="E10" s="33">
        <f t="shared" si="0"/>
        <v>16.113333333333333</v>
      </c>
      <c r="F10" s="34">
        <f t="shared" si="1"/>
        <v>1</v>
      </c>
      <c r="H10" s="27">
        <v>50</v>
      </c>
      <c r="I10" s="57">
        <f t="shared" ref="I10:L10" si="15">0.15/B10</f>
        <v>9.0525045262522634E-3</v>
      </c>
      <c r="J10" s="57">
        <f t="shared" si="15"/>
        <v>9.2592592592592587E-3</v>
      </c>
      <c r="K10" s="57">
        <f t="shared" si="15"/>
        <v>9.6339113680154135E-3</v>
      </c>
      <c r="L10" s="57">
        <f t="shared" si="15"/>
        <v>9.3090608191973515E-3</v>
      </c>
      <c r="N10" s="31">
        <v>50</v>
      </c>
      <c r="O10" s="58">
        <f t="shared" ref="O10:R10" si="16">(2*( 7335.536476-34.38291877)*0.008^2*9.81/(9*I10))</f>
        <v>112.5276371141958</v>
      </c>
      <c r="P10" s="58">
        <f t="shared" si="16"/>
        <v>110.0149499849108</v>
      </c>
      <c r="Q10" s="58">
        <f t="shared" si="16"/>
        <v>105.73659081883093</v>
      </c>
      <c r="R10" s="58">
        <f t="shared" si="16"/>
        <v>109.42639263931251</v>
      </c>
      <c r="S10" s="56">
        <f t="shared" si="4"/>
        <v>6.7910462953648647</v>
      </c>
    </row>
    <row r="11" spans="1:19" ht="15">
      <c r="A11" s="31">
        <v>55</v>
      </c>
      <c r="B11" s="32">
        <v>15.58</v>
      </c>
      <c r="C11" s="32">
        <v>14.6</v>
      </c>
      <c r="D11" s="35">
        <v>15.06</v>
      </c>
      <c r="E11" s="33">
        <f t="shared" si="0"/>
        <v>15.08</v>
      </c>
      <c r="F11" s="34">
        <f t="shared" si="1"/>
        <v>0.98000000000000043</v>
      </c>
      <c r="H11" s="27">
        <v>55</v>
      </c>
      <c r="I11" s="57">
        <f t="shared" ref="I11:L11" si="17">0.15/B11</f>
        <v>9.6277278562259296E-3</v>
      </c>
      <c r="J11" s="57">
        <f t="shared" si="17"/>
        <v>1.0273972602739725E-2</v>
      </c>
      <c r="K11" s="57">
        <f t="shared" si="17"/>
        <v>9.9601593625498006E-3</v>
      </c>
      <c r="L11" s="57">
        <f t="shared" si="17"/>
        <v>9.9469496021220155E-3</v>
      </c>
      <c r="N11" s="31">
        <v>55</v>
      </c>
      <c r="O11" s="58">
        <f t="shared" ref="O11:R11" si="18">(2*( 7335.536476-34.38291877)*0.008^2*9.81/(9*I11))</f>
        <v>105.8045012817846</v>
      </c>
      <c r="P11" s="58">
        <f t="shared" si="18"/>
        <v>99.149275912327028</v>
      </c>
      <c r="Q11" s="58">
        <f t="shared" si="18"/>
        <v>102.27315720819485</v>
      </c>
      <c r="R11" s="58">
        <f t="shared" si="18"/>
        <v>102.40897813410216</v>
      </c>
      <c r="S11" s="56">
        <f t="shared" si="4"/>
        <v>6.6552253694575683</v>
      </c>
    </row>
    <row r="12" spans="1:19" ht="15">
      <c r="A12" s="31">
        <v>60</v>
      </c>
      <c r="B12" s="32">
        <v>13.22</v>
      </c>
      <c r="C12" s="32">
        <v>12.81</v>
      </c>
      <c r="D12" s="35">
        <v>12.35</v>
      </c>
      <c r="E12" s="33">
        <f t="shared" si="0"/>
        <v>12.793333333333335</v>
      </c>
      <c r="F12" s="34">
        <f t="shared" si="1"/>
        <v>0.87000000000000099</v>
      </c>
      <c r="H12" s="27">
        <v>60</v>
      </c>
      <c r="I12" s="57">
        <f t="shared" ref="I12:L12" si="19">0.15/B12</f>
        <v>1.1346444780635401E-2</v>
      </c>
      <c r="J12" s="57">
        <f t="shared" si="19"/>
        <v>1.1709601873536299E-2</v>
      </c>
      <c r="K12" s="57">
        <f t="shared" si="19"/>
        <v>1.2145748987854251E-2</v>
      </c>
      <c r="L12" s="57">
        <f t="shared" si="19"/>
        <v>1.1724856696195933E-2</v>
      </c>
      <c r="N12" s="31">
        <v>60</v>
      </c>
      <c r="O12" s="58">
        <f t="shared" ref="O12:R12" si="20">(2*( 7335.536476-34.38291877)*0.008^2*9.81/(9*I12))</f>
        <v>89.777632024723502</v>
      </c>
      <c r="P12" s="58">
        <f t="shared" si="20"/>
        <v>86.993303043623911</v>
      </c>
      <c r="Q12" s="58">
        <f t="shared" si="20"/>
        <v>83.869421747756064</v>
      </c>
      <c r="R12" s="58">
        <f t="shared" si="20"/>
        <v>86.880118938701173</v>
      </c>
      <c r="S12" s="56">
        <f t="shared" si="4"/>
        <v>5.9082102769674378</v>
      </c>
    </row>
    <row r="13" spans="1:19" ht="15">
      <c r="A13" s="31">
        <v>65</v>
      </c>
      <c r="B13" s="32">
        <v>11.25</v>
      </c>
      <c r="C13" s="32">
        <v>10.17</v>
      </c>
      <c r="D13" s="35">
        <v>9.8800000000000008</v>
      </c>
      <c r="E13" s="33">
        <f t="shared" si="0"/>
        <v>10.433333333333335</v>
      </c>
      <c r="F13" s="34">
        <f t="shared" si="1"/>
        <v>1.3699999999999992</v>
      </c>
      <c r="H13" s="27">
        <v>65</v>
      </c>
      <c r="I13" s="57">
        <f t="shared" ref="I13:L13" si="21">0.15/B13</f>
        <v>1.3333333333333332E-2</v>
      </c>
      <c r="J13" s="57">
        <f t="shared" si="21"/>
        <v>1.4749262536873156E-2</v>
      </c>
      <c r="K13" s="57">
        <f t="shared" si="21"/>
        <v>1.5182186234817811E-2</v>
      </c>
      <c r="L13" s="57">
        <f t="shared" si="21"/>
        <v>1.4376996805111817E-2</v>
      </c>
      <c r="N13" s="31">
        <v>65</v>
      </c>
      <c r="O13" s="58">
        <f t="shared" ref="O13:R13" si="22">(2*( 7335.536476-34.38291877)*0.008^2*9.81/(9*I13))</f>
        <v>76.399270822854731</v>
      </c>
      <c r="P13" s="58">
        <f t="shared" si="22"/>
        <v>69.064940823860681</v>
      </c>
      <c r="Q13" s="58">
        <f t="shared" si="22"/>
        <v>67.095537398204868</v>
      </c>
      <c r="R13" s="58">
        <f t="shared" si="22"/>
        <v>70.853249681640108</v>
      </c>
      <c r="S13" s="56">
        <f t="shared" si="4"/>
        <v>9.3037334246498631</v>
      </c>
    </row>
    <row r="14" spans="1:19" ht="15">
      <c r="A14" s="31">
        <v>70</v>
      </c>
      <c r="B14" s="32">
        <v>7.99</v>
      </c>
      <c r="C14" s="32">
        <v>9.18</v>
      </c>
      <c r="D14" s="35">
        <v>8</v>
      </c>
      <c r="E14" s="33">
        <f t="shared" si="0"/>
        <v>8.39</v>
      </c>
      <c r="F14" s="34">
        <f t="shared" si="1"/>
        <v>1.1899999999999995</v>
      </c>
      <c r="H14" s="27">
        <v>70</v>
      </c>
      <c r="I14" s="57">
        <f t="shared" ref="I14:L14" si="23">0.15/B14</f>
        <v>1.8773466833541926E-2</v>
      </c>
      <c r="J14" s="57">
        <f t="shared" si="23"/>
        <v>1.6339869281045753E-2</v>
      </c>
      <c r="K14" s="57">
        <f t="shared" si="23"/>
        <v>1.8749999999999999E-2</v>
      </c>
      <c r="L14" s="57">
        <f t="shared" si="23"/>
        <v>1.7878426698450533E-2</v>
      </c>
      <c r="N14" s="31">
        <v>70</v>
      </c>
      <c r="O14" s="58">
        <f t="shared" ref="O14:R14" si="24">(2*( 7335.536476-34.38291877)*0.008^2*9.81/(9*I14))</f>
        <v>54.260459899965269</v>
      </c>
      <c r="P14" s="58">
        <f t="shared" si="24"/>
        <v>62.34180499144945</v>
      </c>
      <c r="Q14" s="58">
        <f t="shared" si="24"/>
        <v>54.328370362918918</v>
      </c>
      <c r="R14" s="58">
        <f t="shared" si="24"/>
        <v>56.976878418111227</v>
      </c>
      <c r="S14" s="56">
        <f t="shared" si="4"/>
        <v>8.0813450914841809</v>
      </c>
    </row>
    <row r="15" spans="1:19" ht="15">
      <c r="A15" s="31">
        <v>75</v>
      </c>
      <c r="B15" s="32">
        <v>6.48</v>
      </c>
      <c r="C15" s="32">
        <v>6.81</v>
      </c>
      <c r="D15" s="35">
        <v>6.63</v>
      </c>
      <c r="E15" s="33">
        <f t="shared" si="0"/>
        <v>6.64</v>
      </c>
      <c r="F15" s="34">
        <f t="shared" si="1"/>
        <v>0.32999999999999918</v>
      </c>
      <c r="H15" s="27">
        <v>75</v>
      </c>
      <c r="I15" s="57">
        <f t="shared" ref="I15:L15" si="25">0.15/B15</f>
        <v>2.3148148148148147E-2</v>
      </c>
      <c r="J15" s="57">
        <f t="shared" si="25"/>
        <v>2.2026431718061675E-2</v>
      </c>
      <c r="K15" s="57">
        <f t="shared" si="25"/>
        <v>2.2624434389140271E-2</v>
      </c>
      <c r="L15" s="57">
        <f t="shared" si="25"/>
        <v>2.2590361445783132E-2</v>
      </c>
      <c r="N15" s="31">
        <v>75</v>
      </c>
      <c r="O15" s="58">
        <f t="shared" ref="O15:R15" si="26">(2*( 7335.536476-34.38291877)*0.008^2*9.81/(9*I15))</f>
        <v>44.005979993964324</v>
      </c>
      <c r="P15" s="58">
        <f t="shared" si="26"/>
        <v>46.247025271434723</v>
      </c>
      <c r="Q15" s="58">
        <f t="shared" si="26"/>
        <v>45.024636938269047</v>
      </c>
      <c r="R15" s="58">
        <f t="shared" si="26"/>
        <v>45.092547401222696</v>
      </c>
      <c r="S15" s="56">
        <f t="shared" si="4"/>
        <v>2.2410452774703984</v>
      </c>
    </row>
    <row r="16" spans="1:19" ht="15">
      <c r="A16" s="31">
        <v>80</v>
      </c>
      <c r="B16" s="32">
        <v>5.32</v>
      </c>
      <c r="C16" s="32">
        <v>6</v>
      </c>
      <c r="D16" s="35">
        <v>5.01</v>
      </c>
      <c r="E16" s="33">
        <f t="shared" si="0"/>
        <v>5.4433333333333325</v>
      </c>
      <c r="F16" s="34">
        <f t="shared" si="1"/>
        <v>0.99000000000000021</v>
      </c>
      <c r="H16" s="27">
        <v>80</v>
      </c>
      <c r="I16" s="57">
        <f t="shared" ref="I16:L16" si="27">0.15/B16</f>
        <v>2.819548872180451E-2</v>
      </c>
      <c r="J16" s="57">
        <f t="shared" si="27"/>
        <v>2.4999999999999998E-2</v>
      </c>
      <c r="K16" s="57">
        <f t="shared" si="27"/>
        <v>2.9940119760479042E-2</v>
      </c>
      <c r="L16" s="57">
        <f t="shared" si="27"/>
        <v>2.755664421310472E-2</v>
      </c>
      <c r="N16" s="31">
        <v>80</v>
      </c>
      <c r="O16" s="58">
        <f t="shared" ref="O16:R16" si="28">(2*( 7335.536476-34.38291877)*0.008^2*9.81/(9*I16))</f>
        <v>36.128366291341081</v>
      </c>
      <c r="P16" s="58">
        <f t="shared" si="28"/>
        <v>40.746277772189188</v>
      </c>
      <c r="Q16" s="58">
        <f t="shared" si="28"/>
        <v>34.023141939777965</v>
      </c>
      <c r="R16" s="58">
        <f t="shared" si="28"/>
        <v>36.965928667769404</v>
      </c>
      <c r="S16" s="56">
        <f t="shared" si="4"/>
        <v>6.7231358324112236</v>
      </c>
    </row>
    <row r="17" spans="1:19" ht="15">
      <c r="A17" s="31">
        <v>85</v>
      </c>
      <c r="B17" s="32">
        <v>4.09</v>
      </c>
      <c r="C17" s="32">
        <v>4.9800000000000004</v>
      </c>
      <c r="D17" s="35">
        <v>4.33</v>
      </c>
      <c r="E17" s="33">
        <f t="shared" si="0"/>
        <v>4.4666666666666668</v>
      </c>
      <c r="F17" s="34">
        <f t="shared" si="1"/>
        <v>0.89000000000000057</v>
      </c>
      <c r="H17" s="27">
        <v>85</v>
      </c>
      <c r="I17" s="57">
        <f t="shared" ref="I17:L17" si="29">0.15/B17</f>
        <v>3.6674816625916873E-2</v>
      </c>
      <c r="J17" s="57">
        <f t="shared" si="29"/>
        <v>3.012048192771084E-2</v>
      </c>
      <c r="K17" s="57">
        <f t="shared" si="29"/>
        <v>3.4642032332563508E-2</v>
      </c>
      <c r="L17" s="57">
        <f t="shared" si="29"/>
        <v>3.3582089552238806E-2</v>
      </c>
      <c r="N17" s="31">
        <v>85</v>
      </c>
      <c r="O17" s="58">
        <f t="shared" ref="O17:R17" si="30">(2*( 7335.536476-34.38291877)*0.008^2*9.81/(9*I17))</f>
        <v>27.775379348042293</v>
      </c>
      <c r="P17" s="58">
        <f t="shared" si="30"/>
        <v>33.819410550917027</v>
      </c>
      <c r="Q17" s="58">
        <f t="shared" si="30"/>
        <v>29.405230458929864</v>
      </c>
      <c r="R17" s="58">
        <f t="shared" si="30"/>
        <v>30.333340119296395</v>
      </c>
      <c r="S17" s="56">
        <f t="shared" si="4"/>
        <v>6.0440312028747343</v>
      </c>
    </row>
    <row r="18" spans="1:19" ht="15">
      <c r="A18" s="38">
        <v>90</v>
      </c>
      <c r="B18" s="39">
        <v>3.4</v>
      </c>
      <c r="C18" s="39">
        <v>3.28</v>
      </c>
      <c r="D18" s="40">
        <v>3.2</v>
      </c>
      <c r="E18" s="41">
        <f t="shared" si="0"/>
        <v>3.293333333333333</v>
      </c>
      <c r="F18" s="42">
        <f t="shared" si="1"/>
        <v>0.19999999999999973</v>
      </c>
      <c r="H18" s="36">
        <v>90</v>
      </c>
      <c r="I18" s="59">
        <f t="shared" ref="I18:L18" si="31">0.15/B18</f>
        <v>4.4117647058823532E-2</v>
      </c>
      <c r="J18" s="59">
        <f t="shared" si="31"/>
        <v>4.573170731707317E-2</v>
      </c>
      <c r="K18" s="59">
        <f t="shared" si="31"/>
        <v>4.6874999999999993E-2</v>
      </c>
      <c r="L18" s="59">
        <f t="shared" si="31"/>
        <v>4.5546558704453441E-2</v>
      </c>
      <c r="N18" s="38">
        <v>90</v>
      </c>
      <c r="O18" s="60">
        <f t="shared" ref="O18:R18" si="32">(2*( 7335.536476-34.38291877)*0.008^2*9.81/(9*I18))</f>
        <v>23.089557404240537</v>
      </c>
      <c r="P18" s="60">
        <f t="shared" si="32"/>
        <v>22.274631848796755</v>
      </c>
      <c r="Q18" s="60">
        <f t="shared" si="32"/>
        <v>21.731348145167569</v>
      </c>
      <c r="R18" s="60">
        <f t="shared" si="32"/>
        <v>22.365179132734951</v>
      </c>
      <c r="S18" s="61">
        <f t="shared" si="4"/>
        <v>1.358209259072968</v>
      </c>
    </row>
    <row r="22" spans="1:19" ht="14.25">
      <c r="G22" s="62"/>
    </row>
    <row r="23" spans="1:19" ht="14.25">
      <c r="A23" s="49" t="s">
        <v>26</v>
      </c>
      <c r="B23" s="5"/>
      <c r="C23" s="5"/>
      <c r="D23" s="6"/>
      <c r="G23" s="62"/>
    </row>
    <row r="24" spans="1:19" ht="15">
      <c r="A24" s="18" t="s">
        <v>10</v>
      </c>
      <c r="B24" s="63" t="s">
        <v>24</v>
      </c>
      <c r="C24" s="64" t="s">
        <v>27</v>
      </c>
      <c r="D24" s="64" t="s">
        <v>28</v>
      </c>
      <c r="G24" s="62"/>
    </row>
    <row r="25" spans="1:19" ht="15">
      <c r="A25" s="19">
        <v>22</v>
      </c>
      <c r="B25" s="65">
        <v>406.17247892577257</v>
      </c>
      <c r="C25" s="66">
        <f t="shared" ref="C25:D25" si="33">LN(A25)</f>
        <v>3.0910424533583161</v>
      </c>
      <c r="D25" s="67">
        <f t="shared" si="33"/>
        <v>6.0067778943294927</v>
      </c>
      <c r="G25" s="62"/>
    </row>
    <row r="26" spans="1:19" ht="15">
      <c r="A26" s="31">
        <v>25</v>
      </c>
      <c r="B26" s="65">
        <v>365.96948485721259</v>
      </c>
      <c r="C26" s="66">
        <f t="shared" ref="C26:D26" si="34">LN(A26)</f>
        <v>3.2188758248682006</v>
      </c>
      <c r="D26" s="67">
        <f t="shared" si="34"/>
        <v>5.9025499552184328</v>
      </c>
      <c r="G26" s="62"/>
    </row>
    <row r="27" spans="1:19" ht="15">
      <c r="A27" s="31">
        <v>30</v>
      </c>
      <c r="B27" s="65">
        <v>269.71772203090785</v>
      </c>
      <c r="C27" s="66">
        <f t="shared" ref="C27:D27" si="35">LN(A27)</f>
        <v>3.4011973816621555</v>
      </c>
      <c r="D27" s="67">
        <f t="shared" si="35"/>
        <v>5.5973759381496686</v>
      </c>
      <c r="G27" s="62"/>
    </row>
    <row r="28" spans="1:19" ht="15">
      <c r="A28" s="31">
        <v>35</v>
      </c>
      <c r="B28" s="65">
        <v>208.43984762573223</v>
      </c>
      <c r="C28" s="66">
        <f t="shared" ref="C28:D28" si="36">LN(A28)</f>
        <v>3.5553480614894135</v>
      </c>
      <c r="D28" s="67">
        <f t="shared" si="36"/>
        <v>5.3396504990185445</v>
      </c>
      <c r="G28" s="62"/>
    </row>
    <row r="29" spans="1:19" ht="15">
      <c r="A29" s="31">
        <v>40</v>
      </c>
      <c r="B29" s="65">
        <v>197.68735765807119</v>
      </c>
      <c r="C29" s="66">
        <f t="shared" ref="C29:D29" si="37">LN(A29)</f>
        <v>3.6888794541139363</v>
      </c>
      <c r="D29" s="67">
        <f t="shared" si="37"/>
        <v>5.2866867810305589</v>
      </c>
      <c r="G29" s="62"/>
    </row>
    <row r="30" spans="1:19" ht="15">
      <c r="A30" s="31">
        <v>45</v>
      </c>
      <c r="B30" s="65">
        <v>163.66421571829326</v>
      </c>
      <c r="C30" s="66">
        <f t="shared" ref="C30:D30" si="38">LN(A30)</f>
        <v>3.8066624897703196</v>
      </c>
      <c r="D30" s="67">
        <f t="shared" si="38"/>
        <v>5.0978168637696371</v>
      </c>
      <c r="G30" s="62"/>
    </row>
    <row r="31" spans="1:19" ht="15">
      <c r="A31" s="31">
        <v>50</v>
      </c>
      <c r="B31" s="65">
        <v>109.42639263931251</v>
      </c>
      <c r="C31" s="66">
        <f t="shared" ref="C31:D31" si="39">LN(A31)</f>
        <v>3.912023005428146</v>
      </c>
      <c r="D31" s="67">
        <f t="shared" si="39"/>
        <v>4.6952521098802542</v>
      </c>
      <c r="G31" s="62"/>
    </row>
    <row r="32" spans="1:19" ht="15">
      <c r="A32" s="31">
        <v>55</v>
      </c>
      <c r="B32" s="65">
        <v>102.40897813410216</v>
      </c>
      <c r="C32" s="66">
        <f t="shared" ref="C32:D32" si="40">LN(A32)</f>
        <v>4.0073331852324712</v>
      </c>
      <c r="D32" s="67">
        <f t="shared" si="40"/>
        <v>4.6289743858528372</v>
      </c>
      <c r="G32" s="62"/>
    </row>
    <row r="33" spans="1:7" ht="15">
      <c r="A33" s="31">
        <v>60</v>
      </c>
      <c r="B33" s="65">
        <v>86.880118938701173</v>
      </c>
      <c r="C33" s="66">
        <f t="shared" ref="C33:D33" si="41">LN(A33)</f>
        <v>4.0943445622221004</v>
      </c>
      <c r="D33" s="67">
        <f t="shared" si="41"/>
        <v>4.4645292251844717</v>
      </c>
      <c r="G33" s="62"/>
    </row>
    <row r="34" spans="1:7" ht="15">
      <c r="A34" s="31">
        <v>65</v>
      </c>
      <c r="B34" s="65">
        <v>70.853249681640108</v>
      </c>
      <c r="C34" s="66">
        <f t="shared" ref="C34:D34" si="42">LN(A34)</f>
        <v>4.1743872698956368</v>
      </c>
      <c r="D34" s="67">
        <f t="shared" si="42"/>
        <v>4.2606108321510252</v>
      </c>
      <c r="G34" s="62"/>
    </row>
    <row r="35" spans="1:7" ht="15">
      <c r="A35" s="31">
        <v>70</v>
      </c>
      <c r="B35" s="65">
        <v>56.976878418111227</v>
      </c>
      <c r="C35" s="66">
        <f t="shared" ref="C35:D35" si="43">LN(A35)</f>
        <v>4.2484952420493594</v>
      </c>
      <c r="D35" s="67">
        <f t="shared" si="43"/>
        <v>4.0426455437521422</v>
      </c>
      <c r="G35" s="62"/>
    </row>
    <row r="36" spans="1:7" ht="15">
      <c r="A36" s="31">
        <v>75</v>
      </c>
      <c r="B36" s="65">
        <v>45.092547401222696</v>
      </c>
      <c r="C36" s="66">
        <f t="shared" ref="C36:D36" si="44">LN(A36)</f>
        <v>4.3174881135363101</v>
      </c>
      <c r="D36" s="67">
        <f t="shared" si="44"/>
        <v>3.8087169867613695</v>
      </c>
      <c r="G36" s="62"/>
    </row>
    <row r="37" spans="1:7" ht="15">
      <c r="A37" s="31">
        <v>80</v>
      </c>
      <c r="B37" s="65">
        <v>36.965928667769404</v>
      </c>
      <c r="C37" s="66">
        <f t="shared" ref="C37:D37" si="45">LN(A37)</f>
        <v>4.3820266346738812</v>
      </c>
      <c r="D37" s="67">
        <f t="shared" si="45"/>
        <v>3.6099966415872911</v>
      </c>
    </row>
    <row r="38" spans="1:7" ht="15">
      <c r="A38" s="31">
        <v>85</v>
      </c>
      <c r="B38" s="65">
        <v>30.333340119296395</v>
      </c>
      <c r="C38" s="66">
        <f t="shared" ref="C38:D38" si="46">LN(A38)</f>
        <v>4.4426512564903167</v>
      </c>
      <c r="D38" s="67">
        <f t="shared" si="46"/>
        <v>3.4122474415617834</v>
      </c>
    </row>
    <row r="39" spans="1:7" ht="15">
      <c r="A39" s="38">
        <v>90</v>
      </c>
      <c r="B39" s="68">
        <v>22.365179132734951</v>
      </c>
      <c r="C39" s="11">
        <f t="shared" ref="C39:D39" si="47">LN(A39)</f>
        <v>4.499809670330265</v>
      </c>
      <c r="D39" s="51">
        <f t="shared" si="47"/>
        <v>3.1075052463646942</v>
      </c>
    </row>
    <row r="92" spans="1:16" ht="12.75">
      <c r="A92" s="15" t="s">
        <v>29</v>
      </c>
      <c r="B92" s="15" t="s">
        <v>30</v>
      </c>
    </row>
    <row r="93" spans="1:16" ht="15">
      <c r="A93" s="19">
        <v>22</v>
      </c>
      <c r="B93" s="69">
        <v>406.17247892577257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1:16" ht="15">
      <c r="A94" s="31">
        <v>25</v>
      </c>
      <c r="B94" s="70"/>
      <c r="C94" s="71">
        <v>365.96948485721259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ht="15">
      <c r="A95" s="31">
        <v>30</v>
      </c>
      <c r="B95" s="70"/>
      <c r="C95" s="70"/>
      <c r="D95" s="71">
        <v>269.71772203090785</v>
      </c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1:16" ht="15">
      <c r="A96" s="31">
        <v>35</v>
      </c>
      <c r="B96" s="70"/>
      <c r="C96" s="70"/>
      <c r="D96" s="70"/>
      <c r="E96" s="71">
        <v>208.43984762573223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1:16" ht="15">
      <c r="A97" s="31">
        <v>40</v>
      </c>
      <c r="B97" s="70"/>
      <c r="C97" s="70"/>
      <c r="D97" s="70"/>
      <c r="E97" s="70"/>
      <c r="F97" s="71">
        <v>197.68735765807119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1:16" ht="15">
      <c r="A98" s="31">
        <v>45</v>
      </c>
      <c r="B98" s="70"/>
      <c r="C98" s="70"/>
      <c r="D98" s="70"/>
      <c r="E98" s="70"/>
      <c r="F98" s="70"/>
      <c r="G98" s="71">
        <v>163.66421571829326</v>
      </c>
      <c r="H98" s="70"/>
      <c r="I98" s="70"/>
      <c r="J98" s="70"/>
      <c r="K98" s="70"/>
      <c r="L98" s="70"/>
      <c r="M98" s="70"/>
      <c r="N98" s="70"/>
      <c r="O98" s="70"/>
      <c r="P98" s="70"/>
    </row>
    <row r="99" spans="1:16" ht="15">
      <c r="A99" s="31">
        <v>50</v>
      </c>
      <c r="B99" s="70"/>
      <c r="C99" s="70"/>
      <c r="D99" s="70"/>
      <c r="E99" s="70"/>
      <c r="F99" s="70"/>
      <c r="G99" s="70"/>
      <c r="H99" s="71">
        <v>109.42639263931251</v>
      </c>
      <c r="I99" s="70"/>
      <c r="J99" s="70"/>
      <c r="K99" s="70"/>
      <c r="L99" s="70"/>
      <c r="M99" s="70"/>
      <c r="N99" s="70"/>
      <c r="O99" s="70"/>
      <c r="P99" s="70"/>
    </row>
    <row r="100" spans="1:16" ht="15">
      <c r="A100" s="31">
        <v>55</v>
      </c>
      <c r="B100" s="70"/>
      <c r="C100" s="70"/>
      <c r="D100" s="70"/>
      <c r="E100" s="70"/>
      <c r="F100" s="70"/>
      <c r="G100" s="70"/>
      <c r="H100" s="70"/>
      <c r="I100" s="71">
        <v>102.40897813410216</v>
      </c>
      <c r="J100" s="70"/>
      <c r="K100" s="70"/>
      <c r="L100" s="70"/>
      <c r="M100" s="70"/>
      <c r="N100" s="70"/>
      <c r="O100" s="70"/>
      <c r="P100" s="70"/>
    </row>
    <row r="101" spans="1:16" ht="15">
      <c r="A101" s="31">
        <v>60</v>
      </c>
      <c r="B101" s="70"/>
      <c r="C101" s="70"/>
      <c r="D101" s="70"/>
      <c r="E101" s="70"/>
      <c r="F101" s="70"/>
      <c r="G101" s="70"/>
      <c r="H101" s="70"/>
      <c r="I101" s="70"/>
      <c r="J101" s="71">
        <v>86.880118938701173</v>
      </c>
      <c r="K101" s="70"/>
      <c r="L101" s="70"/>
      <c r="M101" s="70"/>
      <c r="N101" s="70"/>
      <c r="O101" s="70"/>
      <c r="P101" s="70"/>
    </row>
    <row r="102" spans="1:16" ht="15">
      <c r="A102" s="31">
        <v>65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1">
        <v>70.853249681640108</v>
      </c>
      <c r="L102" s="70"/>
      <c r="M102" s="70"/>
      <c r="N102" s="70"/>
      <c r="O102" s="70"/>
      <c r="P102" s="70"/>
    </row>
    <row r="103" spans="1:16" ht="15">
      <c r="A103" s="31">
        <v>70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1">
        <v>56.976878418111227</v>
      </c>
      <c r="M103" s="70"/>
      <c r="N103" s="70"/>
      <c r="O103" s="70"/>
      <c r="P103" s="70"/>
    </row>
    <row r="104" spans="1:16" ht="15">
      <c r="A104" s="31">
        <v>75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1">
        <v>45.092547401222696</v>
      </c>
      <c r="N104" s="70"/>
      <c r="O104" s="70"/>
      <c r="P104" s="70"/>
    </row>
    <row r="105" spans="1:16" ht="15">
      <c r="A105" s="31">
        <v>80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1">
        <v>36.965928667769404</v>
      </c>
      <c r="O105" s="70"/>
      <c r="P105" s="70"/>
    </row>
    <row r="106" spans="1:16" ht="15">
      <c r="A106" s="31">
        <v>85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1">
        <v>30.333340119296395</v>
      </c>
      <c r="P106" s="70"/>
    </row>
    <row r="107" spans="1:16" ht="15">
      <c r="A107" s="38">
        <v>90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3">
        <v>22.365179132734951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Sheet1</vt:lpstr>
      <vt:lpstr>Sheet2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physics</cp:lastModifiedBy>
  <dcterms:modified xsi:type="dcterms:W3CDTF">2023-05-18T17:48:09Z</dcterms:modified>
</cp:coreProperties>
</file>