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32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30" i="1"/>
  <c r="Q30" s="1"/>
  <c r="S30" s="1"/>
  <c r="U30" s="1"/>
  <c r="E30"/>
  <c r="J30" s="1"/>
  <c r="L30" s="1"/>
  <c r="I29"/>
  <c r="Q29" s="1"/>
  <c r="S29" s="1"/>
  <c r="U29" s="1"/>
  <c r="E29"/>
  <c r="J29" s="1"/>
  <c r="L29" s="1"/>
  <c r="I28"/>
  <c r="Q28" s="1"/>
  <c r="S28" s="1"/>
  <c r="U28" s="1"/>
  <c r="E28"/>
  <c r="J28" s="1"/>
  <c r="L28" s="1"/>
  <c r="I27"/>
  <c r="Q27" s="1"/>
  <c r="S27" s="1"/>
  <c r="U27" s="1"/>
  <c r="E27"/>
  <c r="J27" s="1"/>
  <c r="L27" s="1"/>
  <c r="I26"/>
  <c r="Q26" s="1"/>
  <c r="S26" s="1"/>
  <c r="U26" s="1"/>
  <c r="E26"/>
  <c r="J26" s="1"/>
  <c r="L26" s="1"/>
  <c r="I25"/>
  <c r="Q25" s="1"/>
  <c r="S25" s="1"/>
  <c r="U25" s="1"/>
  <c r="E25"/>
  <c r="J25" s="1"/>
  <c r="L25" s="1"/>
  <c r="I24"/>
  <c r="Q24" s="1"/>
  <c r="S24" s="1"/>
  <c r="U24" s="1"/>
  <c r="E24"/>
  <c r="J24" s="1"/>
  <c r="L24" s="1"/>
  <c r="I23"/>
  <c r="Q23" s="1"/>
  <c r="S23" s="1"/>
  <c r="U23" s="1"/>
  <c r="E23"/>
  <c r="J23" s="1"/>
  <c r="L23" s="1"/>
  <c r="I22"/>
  <c r="Q22" s="1"/>
  <c r="S22" s="1"/>
  <c r="U22" s="1"/>
  <c r="E22"/>
  <c r="J22" s="1"/>
  <c r="L22" s="1"/>
  <c r="I21"/>
  <c r="Q21" s="1"/>
  <c r="S21" s="1"/>
  <c r="U21" s="1"/>
  <c r="E21"/>
  <c r="J21" s="1"/>
  <c r="L21" s="1"/>
  <c r="I20"/>
  <c r="Q20" s="1"/>
  <c r="S20" s="1"/>
  <c r="U20" s="1"/>
  <c r="E20"/>
  <c r="J20" s="1"/>
  <c r="L20" s="1"/>
  <c r="I19"/>
  <c r="Q19" s="1"/>
  <c r="S19" s="1"/>
  <c r="U19" s="1"/>
  <c r="E19"/>
  <c r="J19" s="1"/>
  <c r="L19" s="1"/>
  <c r="I18"/>
  <c r="Q18" s="1"/>
  <c r="S18" s="1"/>
  <c r="U18" s="1"/>
  <c r="E18"/>
  <c r="J18" s="1"/>
  <c r="L18" s="1"/>
  <c r="I17"/>
  <c r="Q17" s="1"/>
  <c r="S17" s="1"/>
  <c r="U17" s="1"/>
  <c r="E17"/>
  <c r="J17" s="1"/>
  <c r="L17" s="1"/>
  <c r="I16"/>
  <c r="Q16" s="1"/>
  <c r="S16" s="1"/>
  <c r="U16" s="1"/>
  <c r="E16"/>
  <c r="J16" s="1"/>
  <c r="L16" s="1"/>
  <c r="I15"/>
  <c r="Q15" s="1"/>
  <c r="S15" s="1"/>
  <c r="U15" s="1"/>
  <c r="E15"/>
  <c r="J15" s="1"/>
  <c r="L15" s="1"/>
  <c r="I14"/>
  <c r="Q14" s="1"/>
  <c r="S14" s="1"/>
  <c r="U14" s="1"/>
  <c r="E14"/>
  <c r="J14" s="1"/>
  <c r="L14" s="1"/>
  <c r="I13"/>
  <c r="K13" s="1"/>
  <c r="M13" s="1"/>
  <c r="N13" s="1"/>
  <c r="E13"/>
  <c r="J13" s="1"/>
  <c r="L13" s="1"/>
  <c r="I12"/>
  <c r="K12" s="1"/>
  <c r="M12" s="1"/>
  <c r="E12"/>
  <c r="J12" s="1"/>
  <c r="L12" s="1"/>
  <c r="I11"/>
  <c r="K11" s="1"/>
  <c r="M11" s="1"/>
  <c r="N11" s="1"/>
  <c r="E11"/>
  <c r="J11" s="1"/>
  <c r="L11" s="1"/>
  <c r="I10"/>
  <c r="K10" s="1"/>
  <c r="M10" s="1"/>
  <c r="E10"/>
  <c r="J10" s="1"/>
  <c r="L10" s="1"/>
  <c r="I9"/>
  <c r="Q9" s="1"/>
  <c r="S9" s="1"/>
  <c r="U9" s="1"/>
  <c r="E9"/>
  <c r="J9" s="1"/>
  <c r="L9" s="1"/>
  <c r="I8"/>
  <c r="Q8" s="1"/>
  <c r="S8" s="1"/>
  <c r="U8" s="1"/>
  <c r="E8"/>
  <c r="J8" s="1"/>
  <c r="L8" s="1"/>
  <c r="I7"/>
  <c r="K7" s="1"/>
  <c r="M7" s="1"/>
  <c r="N7" s="1"/>
  <c r="E7"/>
  <c r="J7" s="1"/>
  <c r="L7" s="1"/>
  <c r="I6"/>
  <c r="Q6" s="1"/>
  <c r="S6" s="1"/>
  <c r="U6" s="1"/>
  <c r="E6"/>
  <c r="J6" s="1"/>
  <c r="L6" s="1"/>
  <c r="I5"/>
  <c r="Q5" s="1"/>
  <c r="S5" s="1"/>
  <c r="U5" s="1"/>
  <c r="E5"/>
  <c r="J5" s="1"/>
  <c r="L5" s="1"/>
  <c r="I4"/>
  <c r="Q4" s="1"/>
  <c r="S4" s="1"/>
  <c r="U4" s="1"/>
  <c r="E4"/>
  <c r="J4" s="1"/>
  <c r="L4" s="1"/>
  <c r="I3"/>
  <c r="Q3" s="1"/>
  <c r="S3" s="1"/>
  <c r="U3" s="1"/>
  <c r="E3"/>
  <c r="J3" s="1"/>
  <c r="L3" s="1"/>
  <c r="I2"/>
  <c r="K2" s="1"/>
  <c r="M2" s="1"/>
  <c r="E2"/>
  <c r="J2" s="1"/>
  <c r="L2" s="1"/>
  <c r="N2" l="1"/>
  <c r="N10"/>
  <c r="N12"/>
  <c r="Q2"/>
  <c r="S2" s="1"/>
  <c r="U2" s="1"/>
  <c r="Q7"/>
  <c r="S7" s="1"/>
  <c r="U7" s="1"/>
  <c r="Q10"/>
  <c r="S10" s="1"/>
  <c r="U10" s="1"/>
  <c r="Q11"/>
  <c r="S11" s="1"/>
  <c r="U11" s="1"/>
  <c r="Q12"/>
  <c r="S12" s="1"/>
  <c r="U12" s="1"/>
  <c r="Q13"/>
  <c r="S13" s="1"/>
  <c r="U13" s="1"/>
  <c r="P2"/>
  <c r="R2" s="1"/>
  <c r="K3"/>
  <c r="M3" s="1"/>
  <c r="N3" s="1"/>
  <c r="P3"/>
  <c r="R3" s="1"/>
  <c r="K4"/>
  <c r="M4" s="1"/>
  <c r="N4" s="1"/>
  <c r="P4"/>
  <c r="R4" s="1"/>
  <c r="K5"/>
  <c r="M5" s="1"/>
  <c r="N5" s="1"/>
  <c r="P5"/>
  <c r="R5" s="1"/>
  <c r="K6"/>
  <c r="M6" s="1"/>
  <c r="N6" s="1"/>
  <c r="P6"/>
  <c r="R6" s="1"/>
  <c r="P7"/>
  <c r="R7" s="1"/>
  <c r="K8"/>
  <c r="M8" s="1"/>
  <c r="N8" s="1"/>
  <c r="P8"/>
  <c r="R8" s="1"/>
  <c r="K9"/>
  <c r="M9" s="1"/>
  <c r="N9" s="1"/>
  <c r="P9"/>
  <c r="R9" s="1"/>
  <c r="P10"/>
  <c r="R10" s="1"/>
  <c r="P11"/>
  <c r="R11" s="1"/>
  <c r="P12"/>
  <c r="R12" s="1"/>
  <c r="P13"/>
  <c r="R13" s="1"/>
  <c r="K14"/>
  <c r="M14" s="1"/>
  <c r="N14" s="1"/>
  <c r="P14"/>
  <c r="R14" s="1"/>
  <c r="K15"/>
  <c r="M15" s="1"/>
  <c r="N15" s="1"/>
  <c r="P15"/>
  <c r="R15" s="1"/>
  <c r="K16"/>
  <c r="M16" s="1"/>
  <c r="N16" s="1"/>
  <c r="P16"/>
  <c r="R16" s="1"/>
  <c r="K17"/>
  <c r="M17" s="1"/>
  <c r="N17" s="1"/>
  <c r="P17"/>
  <c r="R17" s="1"/>
  <c r="K18"/>
  <c r="M18" s="1"/>
  <c r="N18" s="1"/>
  <c r="P18"/>
  <c r="R18" s="1"/>
  <c r="K19"/>
  <c r="M19" s="1"/>
  <c r="N19" s="1"/>
  <c r="P19"/>
  <c r="R19" s="1"/>
  <c r="K20"/>
  <c r="M20" s="1"/>
  <c r="N20" s="1"/>
  <c r="P20"/>
  <c r="R20" s="1"/>
  <c r="K21"/>
  <c r="M21" s="1"/>
  <c r="N21" s="1"/>
  <c r="P21"/>
  <c r="R21" s="1"/>
  <c r="K22"/>
  <c r="M22" s="1"/>
  <c r="N22" s="1"/>
  <c r="P22"/>
  <c r="R22" s="1"/>
  <c r="K23"/>
  <c r="M23" s="1"/>
  <c r="N23" s="1"/>
  <c r="P23"/>
  <c r="R23" s="1"/>
  <c r="K24"/>
  <c r="M24" s="1"/>
  <c r="N24" s="1"/>
  <c r="P24"/>
  <c r="R24" s="1"/>
  <c r="K25"/>
  <c r="M25" s="1"/>
  <c r="N25" s="1"/>
  <c r="P25"/>
  <c r="R25" s="1"/>
  <c r="K26"/>
  <c r="M26" s="1"/>
  <c r="N26" s="1"/>
  <c r="P26"/>
  <c r="R26" s="1"/>
  <c r="K27"/>
  <c r="M27" s="1"/>
  <c r="N27" s="1"/>
  <c r="P27"/>
  <c r="R27" s="1"/>
  <c r="K28"/>
  <c r="M28" s="1"/>
  <c r="N28" s="1"/>
  <c r="P28"/>
  <c r="R28" s="1"/>
  <c r="K29"/>
  <c r="M29" s="1"/>
  <c r="N29" s="1"/>
  <c r="P29"/>
  <c r="R29" s="1"/>
  <c r="K30"/>
  <c r="M30" s="1"/>
  <c r="N30" s="1"/>
  <c r="P30"/>
  <c r="R30" s="1"/>
  <c r="X29" l="1"/>
  <c r="T29"/>
  <c r="V29" s="1"/>
  <c r="Y29" s="1"/>
  <c r="X23"/>
  <c r="T23"/>
  <c r="V23" s="1"/>
  <c r="Y23" s="1"/>
  <c r="X17"/>
  <c r="T17"/>
  <c r="V17" s="1"/>
  <c r="Y17" s="1"/>
  <c r="X13"/>
  <c r="T13"/>
  <c r="V13" s="1"/>
  <c r="Y13" s="1"/>
  <c r="X10"/>
  <c r="T10"/>
  <c r="V10" s="1"/>
  <c r="Y10" s="1"/>
  <c r="X5"/>
  <c r="T5"/>
  <c r="V5" s="1"/>
  <c r="Y5" s="1"/>
  <c r="X3"/>
  <c r="T3"/>
  <c r="V3" s="1"/>
  <c r="Y3" s="1"/>
  <c r="X30"/>
  <c r="T30"/>
  <c r="V30" s="1"/>
  <c r="Y30" s="1"/>
  <c r="X28"/>
  <c r="T28"/>
  <c r="V28" s="1"/>
  <c r="Y28" s="1"/>
  <c r="X26"/>
  <c r="T26"/>
  <c r="V26" s="1"/>
  <c r="Y26" s="1"/>
  <c r="X24"/>
  <c r="T24"/>
  <c r="V24" s="1"/>
  <c r="Y24" s="1"/>
  <c r="X22"/>
  <c r="T22"/>
  <c r="V22" s="1"/>
  <c r="Y22" s="1"/>
  <c r="X20"/>
  <c r="T20"/>
  <c r="V20" s="1"/>
  <c r="Y20" s="1"/>
  <c r="X18"/>
  <c r="T18"/>
  <c r="V18" s="1"/>
  <c r="Y18" s="1"/>
  <c r="X16"/>
  <c r="T16"/>
  <c r="V16" s="1"/>
  <c r="Y16" s="1"/>
  <c r="X14"/>
  <c r="T14"/>
  <c r="V14" s="1"/>
  <c r="Y14" s="1"/>
  <c r="X11"/>
  <c r="T11"/>
  <c r="V11" s="1"/>
  <c r="Y11" s="1"/>
  <c r="X8"/>
  <c r="T8"/>
  <c r="V8" s="1"/>
  <c r="Y8" s="1"/>
  <c r="X12"/>
  <c r="T12"/>
  <c r="V12" s="1"/>
  <c r="Y12" s="1"/>
  <c r="X6"/>
  <c r="T6"/>
  <c r="V6" s="1"/>
  <c r="Y6" s="1"/>
  <c r="X4"/>
  <c r="T4"/>
  <c r="V4" s="1"/>
  <c r="Y4" s="1"/>
  <c r="X2"/>
  <c r="T2"/>
  <c r="V2" s="1"/>
  <c r="Y2" s="1"/>
  <c r="X25"/>
  <c r="T25"/>
  <c r="V25" s="1"/>
  <c r="Y25" s="1"/>
  <c r="X19"/>
  <c r="T19"/>
  <c r="V19" s="1"/>
  <c r="Y19" s="1"/>
  <c r="X15"/>
  <c r="T15"/>
  <c r="V15" s="1"/>
  <c r="Y15" s="1"/>
  <c r="X9"/>
  <c r="T9"/>
  <c r="V9" s="1"/>
  <c r="Y9" s="1"/>
  <c r="X7"/>
  <c r="T7"/>
  <c r="V7" s="1"/>
  <c r="Y7" s="1"/>
  <c r="X27"/>
  <c r="T27"/>
  <c r="V27" s="1"/>
  <c r="Y27" s="1"/>
  <c r="X21"/>
  <c r="T21"/>
  <c r="V21" s="1"/>
  <c r="Y21" s="1"/>
</calcChain>
</file>

<file path=xl/sharedStrings.xml><?xml version="1.0" encoding="utf-8"?>
<sst xmlns="http://schemas.openxmlformats.org/spreadsheetml/2006/main" count="30" uniqueCount="24">
  <si>
    <t>Trial 1 (initial) (s)</t>
  </si>
  <si>
    <t>Trial 2 (initial)(s)</t>
  </si>
  <si>
    <t>Trial 3 (initial)(s)</t>
  </si>
  <si>
    <t>Average (initital)(s)</t>
  </si>
  <si>
    <t>Trial 1 (final)(s)</t>
  </si>
  <si>
    <t>Trial 2 (final)(s)</t>
  </si>
  <si>
    <t>Trial 3 (final)(s)</t>
  </si>
  <si>
    <t>Average (final)(s)</t>
  </si>
  <si>
    <t>Velocity (initial)(m/s)</t>
  </si>
  <si>
    <t>Velocity (final)(m/s)</t>
  </si>
  <si>
    <t>KE (initial)(J)</t>
  </si>
  <si>
    <t>KE (final)(J)</t>
  </si>
  <si>
    <t>Coefficient of Restitution</t>
  </si>
  <si>
    <t>% Uncertainty (Initial)</t>
  </si>
  <si>
    <t>% Uncertainy (Final)</t>
  </si>
  <si>
    <t>% Uncertainty (Initial Velocity)</t>
  </si>
  <si>
    <t>% Uncertainy (Final Velocity)</t>
  </si>
  <si>
    <t>% Uncertainty (Initial KE)</t>
  </si>
  <si>
    <t>% Uncertainty (Final KE)</t>
  </si>
  <si>
    <t>% Uncertainty of Coefficient of Restitution</t>
  </si>
  <si>
    <t>Uncertainty of Initial Velocity</t>
  </si>
  <si>
    <t>Uncertainty of Coefficient of Restitution</t>
  </si>
  <si>
    <t>± 0.0005</t>
  </si>
  <si>
    <t>± 0.0015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</si>
</sst>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31</xdr:row>
      <xdr:rowOff>76200</xdr:rowOff>
    </xdr:from>
    <xdr:to>
      <xdr:col>11</xdr:col>
      <xdr:colOff>447675</xdr:colOff>
      <xdr:row>49</xdr:row>
      <xdr:rowOff>9525</xdr:rowOff>
    </xdr:to>
    <xdr:pic>
      <xdr:nvPicPr>
        <xdr:cNvPr id="1025" name="Picture 1" descr="https://lh6.googleusercontent.com/4jwh1dkZJxpiODtfq-AyLXzl-2hUDb9FG8LOvE6zS31TebF_hK5J6KKeDiDumdg_4jvEhMQcJ5QYa02Q-ATwm0xzdENCNNeL-JS8Xui9s_wFSbqjHCRPLMheqt7aCN2IymWjp8u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6276975"/>
          <a:ext cx="5886450" cy="3533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topLeftCell="F10" workbookViewId="0">
      <selection activeCell="M33" sqref="M33"/>
    </sheetView>
  </sheetViews>
  <sheetFormatPr defaultColWidth="14.42578125" defaultRowHeight="15.75" customHeight="1"/>
  <sheetData>
    <row r="1" spans="1:25" ht="15.7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X1" s="1" t="s">
        <v>20</v>
      </c>
      <c r="Y1" s="1" t="s">
        <v>21</v>
      </c>
    </row>
    <row r="2" spans="1:25" ht="15.75" customHeight="1">
      <c r="A2" s="1">
        <v>2</v>
      </c>
      <c r="B2" s="2">
        <v>5.3999999999999999E-2</v>
      </c>
      <c r="C2" s="2">
        <v>5.7000000000000002E-2</v>
      </c>
      <c r="D2" s="2">
        <v>5.8000000000000003E-2</v>
      </c>
      <c r="E2" s="3">
        <f t="shared" ref="E2:E30" si="0">(B2+C2+D2)/3</f>
        <v>5.6333333333333339E-2</v>
      </c>
      <c r="F2" s="2">
        <v>0.1</v>
      </c>
      <c r="G2" s="2">
        <v>0.11899999999999999</v>
      </c>
      <c r="H2" s="2">
        <v>0.108</v>
      </c>
      <c r="I2" s="3">
        <f t="shared" ref="I2:I30" si="1">(F2+G2+H2)/3</f>
        <v>0.109</v>
      </c>
      <c r="J2" s="2">
        <f t="shared" ref="J2:J30" si="2">0.02/E2</f>
        <v>0.35502958579881655</v>
      </c>
      <c r="K2" s="3">
        <f t="shared" ref="K2:K30" si="3">(0.02)/I2</f>
        <v>0.1834862385321101</v>
      </c>
      <c r="L2" s="3">
        <f t="shared" ref="L2:M2" si="4">(0.5)*(0.0664)*(J2)^2</f>
        <v>4.1847274255103111E-3</v>
      </c>
      <c r="M2" s="3">
        <f t="shared" si="4"/>
        <v>1.1177510310579918E-3</v>
      </c>
      <c r="N2" s="2">
        <f t="shared" ref="N2:N30" si="5">(M2/L2)^0.5</f>
        <v>0.51681957186544347</v>
      </c>
      <c r="P2" s="3">
        <f t="shared" ref="P2:P30" si="6">0.0015/E2</f>
        <v>2.662721893491124E-2</v>
      </c>
      <c r="Q2" s="3">
        <f t="shared" ref="Q2:Q30" si="7">0.0015/I2</f>
        <v>1.3761467889908258E-2</v>
      </c>
      <c r="R2" s="3">
        <f t="shared" ref="R2:S2" si="8">(P2+(0.05/2))</f>
        <v>5.1627218934911241E-2</v>
      </c>
      <c r="S2" s="3">
        <f t="shared" si="8"/>
        <v>3.8761467889908259E-2</v>
      </c>
      <c r="T2" s="3">
        <f t="shared" ref="T2:U2" si="9">(0.0001/0.0664)+R2+R2</f>
        <v>0.10476046196620803</v>
      </c>
      <c r="U2" s="3">
        <f t="shared" si="9"/>
        <v>7.9028959876202065E-2</v>
      </c>
      <c r="V2" s="3">
        <f t="shared" ref="V2:V30" si="10">(T2+U2)</f>
        <v>0.18378942184241009</v>
      </c>
      <c r="X2" s="3">
        <f t="shared" ref="X2:X30" si="11">(R2*100)</f>
        <v>5.1627218934911241</v>
      </c>
      <c r="Y2" s="3">
        <f t="shared" ref="Y2:Y30" si="12">(V2*100)</f>
        <v>18.378942184241009</v>
      </c>
    </row>
    <row r="3" spans="1:25" ht="15.75" customHeight="1">
      <c r="A3" s="1">
        <v>3</v>
      </c>
      <c r="B3" s="2">
        <v>4.8000000000000001E-2</v>
      </c>
      <c r="C3" s="2">
        <v>0.05</v>
      </c>
      <c r="D3" s="2">
        <v>5.0999999999999997E-2</v>
      </c>
      <c r="E3" s="3">
        <f t="shared" si="0"/>
        <v>4.9666666666666665E-2</v>
      </c>
      <c r="F3" s="2">
        <v>9.1999999999999998E-2</v>
      </c>
      <c r="G3" s="2">
        <v>9.5000000000000001E-2</v>
      </c>
      <c r="H3" s="2">
        <v>0.09</v>
      </c>
      <c r="I3" s="3">
        <f t="shared" si="1"/>
        <v>9.2333333333333337E-2</v>
      </c>
      <c r="J3" s="2">
        <f t="shared" si="2"/>
        <v>0.40268456375838929</v>
      </c>
      <c r="K3" s="3">
        <f t="shared" si="3"/>
        <v>0.21660649819494585</v>
      </c>
      <c r="L3" s="3">
        <f t="shared" ref="L3:M3" si="13">(0.5)*(0.0664)*(J3)^2</f>
        <v>5.3835412819242387E-3</v>
      </c>
      <c r="M3" s="3">
        <f t="shared" si="13"/>
        <v>1.5576900520011992E-3</v>
      </c>
      <c r="N3" s="2">
        <f t="shared" si="5"/>
        <v>0.53790613718411551</v>
      </c>
      <c r="P3" s="3">
        <f t="shared" si="6"/>
        <v>3.0201342281879196E-2</v>
      </c>
      <c r="Q3" s="3">
        <f t="shared" si="7"/>
        <v>1.6245487364620937E-2</v>
      </c>
      <c r="R3" s="3">
        <f t="shared" ref="R3:S3" si="14">(P3+(0.05/2))</f>
        <v>5.5201342281879201E-2</v>
      </c>
      <c r="S3" s="3">
        <f t="shared" si="14"/>
        <v>4.1245487364620942E-2</v>
      </c>
      <c r="T3" s="3">
        <f t="shared" ref="T3:U3" si="15">(0.0001/0.0664)+R3+R3</f>
        <v>0.11190870866014394</v>
      </c>
      <c r="U3" s="3">
        <f t="shared" si="15"/>
        <v>8.3996998825627417E-2</v>
      </c>
      <c r="V3" s="3">
        <f t="shared" si="10"/>
        <v>0.19590570748577135</v>
      </c>
      <c r="X3" s="3">
        <f t="shared" si="11"/>
        <v>5.5201342281879198</v>
      </c>
      <c r="Y3" s="3">
        <f t="shared" si="12"/>
        <v>19.590570748577136</v>
      </c>
    </row>
    <row r="4" spans="1:25" ht="15.75" customHeight="1">
      <c r="A4" s="1">
        <v>4</v>
      </c>
      <c r="B4" s="2">
        <v>4.4999999999999998E-2</v>
      </c>
      <c r="C4" s="2">
        <v>4.9000000000000002E-2</v>
      </c>
      <c r="D4" s="2">
        <v>4.2999999999999997E-2</v>
      </c>
      <c r="E4" s="3">
        <f t="shared" si="0"/>
        <v>4.5666666666666668E-2</v>
      </c>
      <c r="F4" s="2">
        <v>8.5999999999999993E-2</v>
      </c>
      <c r="G4" s="2">
        <v>8.4000000000000005E-2</v>
      </c>
      <c r="H4" s="2">
        <v>8.2000000000000003E-2</v>
      </c>
      <c r="I4" s="3">
        <f t="shared" si="1"/>
        <v>8.4000000000000005E-2</v>
      </c>
      <c r="J4" s="2">
        <f t="shared" si="2"/>
        <v>0.43795620437956206</v>
      </c>
      <c r="K4" s="3">
        <f t="shared" si="3"/>
        <v>0.23809523809523808</v>
      </c>
      <c r="L4" s="3">
        <f t="shared" ref="L4:M4" si="16">(0.5)*(0.0664)*(J4)^2</f>
        <v>6.3679471468911508E-3</v>
      </c>
      <c r="M4" s="3">
        <f t="shared" si="16"/>
        <v>1.8820861678004535E-3</v>
      </c>
      <c r="N4" s="2">
        <f t="shared" si="5"/>
        <v>0.54365079365079361</v>
      </c>
      <c r="P4" s="3">
        <f t="shared" si="6"/>
        <v>3.2846715328467155E-2</v>
      </c>
      <c r="Q4" s="3">
        <f t="shared" si="7"/>
        <v>1.7857142857142856E-2</v>
      </c>
      <c r="R4" s="3">
        <f t="shared" ref="R4:S4" si="17">(P4+(0.05/2))</f>
        <v>5.7846715328467156E-2</v>
      </c>
      <c r="S4" s="3">
        <f t="shared" si="17"/>
        <v>4.2857142857142858E-2</v>
      </c>
      <c r="T4" s="3">
        <f t="shared" ref="T4:U4" si="18">(0.0001/0.0664)+R4+R4</f>
        <v>0.11719945475331986</v>
      </c>
      <c r="U4" s="3">
        <f t="shared" si="18"/>
        <v>8.7220309810671248E-2</v>
      </c>
      <c r="V4" s="3">
        <f t="shared" si="10"/>
        <v>0.20441976456399111</v>
      </c>
      <c r="X4" s="3">
        <f t="shared" si="11"/>
        <v>5.7846715328467155</v>
      </c>
      <c r="Y4" s="3">
        <f t="shared" si="12"/>
        <v>20.441976456399111</v>
      </c>
    </row>
    <row r="5" spans="1:25" ht="15.75" customHeight="1">
      <c r="A5" s="1">
        <v>5</v>
      </c>
      <c r="B5" s="2">
        <v>4.2000000000000003E-2</v>
      </c>
      <c r="C5" s="2">
        <v>4.1000000000000002E-2</v>
      </c>
      <c r="D5" s="2">
        <v>4.1000000000000002E-2</v>
      </c>
      <c r="E5" s="3">
        <f t="shared" si="0"/>
        <v>4.1333333333333333E-2</v>
      </c>
      <c r="F5" s="2">
        <v>7.2999999999999995E-2</v>
      </c>
      <c r="G5" s="2">
        <v>7.5999999999999998E-2</v>
      </c>
      <c r="H5" s="2">
        <v>7.9000000000000001E-2</v>
      </c>
      <c r="I5" s="3">
        <f t="shared" si="1"/>
        <v>7.5999999999999998E-2</v>
      </c>
      <c r="J5" s="2">
        <f t="shared" si="2"/>
        <v>0.4838709677419355</v>
      </c>
      <c r="K5" s="3">
        <f t="shared" si="3"/>
        <v>0.26315789473684209</v>
      </c>
      <c r="L5" s="3">
        <f t="shared" ref="L5:M5" si="19">(0.5)*(0.0664)*(J5)^2</f>
        <v>7.7731529656607712E-3</v>
      </c>
      <c r="M5" s="3">
        <f t="shared" si="19"/>
        <v>2.2991689750692518E-3</v>
      </c>
      <c r="N5" s="2">
        <f t="shared" si="5"/>
        <v>0.54385964912280693</v>
      </c>
      <c r="P5" s="3">
        <f t="shared" si="6"/>
        <v>3.6290322580645164E-2</v>
      </c>
      <c r="Q5" s="3">
        <f t="shared" si="7"/>
        <v>1.973684210526316E-2</v>
      </c>
      <c r="R5" s="3">
        <f t="shared" ref="R5:S5" si="20">(P5+(0.05/2))</f>
        <v>6.1290322580645165E-2</v>
      </c>
      <c r="S5" s="3">
        <f t="shared" si="20"/>
        <v>4.4736842105263158E-2</v>
      </c>
      <c r="T5" s="3">
        <f t="shared" ref="T5:U5" si="21">(0.0001/0.0664)+R5+R5</f>
        <v>0.12408666925767588</v>
      </c>
      <c r="U5" s="3">
        <f t="shared" si="21"/>
        <v>9.097970830691185E-2</v>
      </c>
      <c r="V5" s="3">
        <f t="shared" si="10"/>
        <v>0.21506637756458774</v>
      </c>
      <c r="X5" s="3">
        <f t="shared" si="11"/>
        <v>6.1290322580645169</v>
      </c>
      <c r="Y5" s="3">
        <f t="shared" si="12"/>
        <v>21.506637756458773</v>
      </c>
    </row>
    <row r="6" spans="1:25" ht="15.75" customHeight="1">
      <c r="A6" s="1">
        <v>6</v>
      </c>
      <c r="B6" s="2">
        <v>3.7999999999999999E-2</v>
      </c>
      <c r="C6" s="2">
        <v>3.7999999999999999E-2</v>
      </c>
      <c r="D6" s="2">
        <v>3.7999999999999999E-2</v>
      </c>
      <c r="E6" s="3">
        <f t="shared" si="0"/>
        <v>3.7999999999999999E-2</v>
      </c>
      <c r="F6" s="2">
        <v>6.3E-2</v>
      </c>
      <c r="G6" s="2">
        <v>7.0999999999999994E-2</v>
      </c>
      <c r="H6" s="2">
        <v>6.4000000000000001E-2</v>
      </c>
      <c r="I6" s="3">
        <f t="shared" si="1"/>
        <v>6.6000000000000003E-2</v>
      </c>
      <c r="J6" s="2">
        <f t="shared" si="2"/>
        <v>0.52631578947368418</v>
      </c>
      <c r="K6" s="3">
        <f t="shared" si="3"/>
        <v>0.30303030303030304</v>
      </c>
      <c r="L6" s="3">
        <f t="shared" ref="L6:M6" si="22">(0.5)*(0.0664)*(J6)^2</f>
        <v>9.1966759002770071E-3</v>
      </c>
      <c r="M6" s="3">
        <f t="shared" si="22"/>
        <v>3.048668503213958E-3</v>
      </c>
      <c r="N6" s="2">
        <f t="shared" si="5"/>
        <v>0.5757575757575758</v>
      </c>
      <c r="P6" s="3">
        <f t="shared" si="6"/>
        <v>3.9473684210526321E-2</v>
      </c>
      <c r="Q6" s="3">
        <f t="shared" si="7"/>
        <v>2.2727272727272728E-2</v>
      </c>
      <c r="R6" s="3">
        <f t="shared" ref="R6:S6" si="23">(P6+(0.05/2))</f>
        <v>6.4473684210526322E-2</v>
      </c>
      <c r="S6" s="3">
        <f t="shared" si="23"/>
        <v>4.7727272727272729E-2</v>
      </c>
      <c r="T6" s="3">
        <f t="shared" ref="T6:U6" si="24">(0.0001/0.0664)+R6+R6</f>
        <v>0.1304533925174382</v>
      </c>
      <c r="U6" s="3">
        <f t="shared" si="24"/>
        <v>9.6960569550930992E-2</v>
      </c>
      <c r="V6" s="3">
        <f t="shared" si="10"/>
        <v>0.2274139620683692</v>
      </c>
      <c r="X6" s="3">
        <f t="shared" si="11"/>
        <v>6.4473684210526319</v>
      </c>
      <c r="Y6" s="3">
        <f t="shared" si="12"/>
        <v>22.741396206836921</v>
      </c>
    </row>
    <row r="7" spans="1:25" ht="15.75" customHeight="1">
      <c r="A7" s="1">
        <v>7</v>
      </c>
      <c r="B7" s="2">
        <v>3.5999999999999997E-2</v>
      </c>
      <c r="C7" s="2">
        <v>3.5000000000000003E-2</v>
      </c>
      <c r="D7" s="2">
        <v>3.5000000000000003E-2</v>
      </c>
      <c r="E7" s="3">
        <f t="shared" si="0"/>
        <v>3.5333333333333335E-2</v>
      </c>
      <c r="F7" s="2">
        <v>6.5000000000000002E-2</v>
      </c>
      <c r="G7" s="2">
        <v>6.6000000000000003E-2</v>
      </c>
      <c r="H7" s="2">
        <v>6.5000000000000002E-2</v>
      </c>
      <c r="I7" s="3">
        <f t="shared" si="1"/>
        <v>6.533333333333334E-2</v>
      </c>
      <c r="J7" s="2">
        <f t="shared" si="2"/>
        <v>0.56603773584905659</v>
      </c>
      <c r="K7" s="3">
        <f t="shared" si="3"/>
        <v>0.30612244897959179</v>
      </c>
      <c r="L7" s="3">
        <f t="shared" ref="L7:M7" si="25">(0.5)*(0.0664)*(J7)^2</f>
        <v>1.0637237451050194E-2</v>
      </c>
      <c r="M7" s="3">
        <f t="shared" si="25"/>
        <v>3.1112036651395241E-3</v>
      </c>
      <c r="N7" s="2">
        <f t="shared" si="5"/>
        <v>0.54081632653061218</v>
      </c>
      <c r="P7" s="3">
        <f t="shared" si="6"/>
        <v>4.2452830188679243E-2</v>
      </c>
      <c r="Q7" s="3">
        <f t="shared" si="7"/>
        <v>2.2959183673469385E-2</v>
      </c>
      <c r="R7" s="3">
        <f t="shared" ref="R7:S7" si="26">(P7+(0.05/2))</f>
        <v>6.7452830188679244E-2</v>
      </c>
      <c r="S7" s="3">
        <f t="shared" si="26"/>
        <v>4.7959183673469387E-2</v>
      </c>
      <c r="T7" s="3">
        <f t="shared" ref="T7:U7" si="27">(0.0001/0.0664)+R7+R7</f>
        <v>0.13641168447374402</v>
      </c>
      <c r="U7" s="3">
        <f t="shared" si="27"/>
        <v>9.7424391443324321E-2</v>
      </c>
      <c r="V7" s="3">
        <f t="shared" si="10"/>
        <v>0.23383607591706834</v>
      </c>
      <c r="X7" s="3">
        <f t="shared" si="11"/>
        <v>6.7452830188679247</v>
      </c>
      <c r="Y7" s="3">
        <f t="shared" si="12"/>
        <v>23.383607591706834</v>
      </c>
    </row>
    <row r="8" spans="1:25" ht="15.75" customHeight="1">
      <c r="A8" s="1">
        <v>8</v>
      </c>
      <c r="B8" s="2">
        <v>3.5000000000000003E-2</v>
      </c>
      <c r="C8" s="2">
        <v>3.4000000000000002E-2</v>
      </c>
      <c r="D8" s="2">
        <v>3.4000000000000002E-2</v>
      </c>
      <c r="E8" s="3">
        <f t="shared" si="0"/>
        <v>3.4333333333333334E-2</v>
      </c>
      <c r="F8" s="2">
        <v>0.06</v>
      </c>
      <c r="G8" s="2">
        <v>5.8000000000000003E-2</v>
      </c>
      <c r="H8" s="2">
        <v>6.2E-2</v>
      </c>
      <c r="I8" s="3">
        <f t="shared" si="1"/>
        <v>0.06</v>
      </c>
      <c r="J8" s="2">
        <f t="shared" si="2"/>
        <v>0.58252427184466016</v>
      </c>
      <c r="K8" s="3">
        <f t="shared" si="3"/>
        <v>0.33333333333333337</v>
      </c>
      <c r="L8" s="3">
        <f t="shared" ref="L8:M8" si="28">(0.5)*(0.0664)*(J8)^2</f>
        <v>1.126590630596663E-2</v>
      </c>
      <c r="M8" s="3">
        <f t="shared" si="28"/>
        <v>3.6888888888888896E-3</v>
      </c>
      <c r="N8" s="2">
        <f t="shared" si="5"/>
        <v>0.5722222222222223</v>
      </c>
      <c r="P8" s="3">
        <f t="shared" si="6"/>
        <v>4.3689320388349516E-2</v>
      </c>
      <c r="Q8" s="3">
        <f t="shared" si="7"/>
        <v>2.5000000000000001E-2</v>
      </c>
      <c r="R8" s="3">
        <f t="shared" ref="R8:S8" si="29">(P8+(0.05/2))</f>
        <v>6.8689320388349517E-2</v>
      </c>
      <c r="S8" s="3">
        <f t="shared" si="29"/>
        <v>0.05</v>
      </c>
      <c r="T8" s="3">
        <f t="shared" ref="T8:U8" si="30">(0.0001/0.0664)+R8+R8</f>
        <v>0.1388846648730846</v>
      </c>
      <c r="U8" s="3">
        <f t="shared" si="30"/>
        <v>0.10150602409638554</v>
      </c>
      <c r="V8" s="3">
        <f t="shared" si="10"/>
        <v>0.24039068896947013</v>
      </c>
      <c r="X8" s="3">
        <f t="shared" si="11"/>
        <v>6.8689320388349522</v>
      </c>
      <c r="Y8" s="3">
        <f t="shared" si="12"/>
        <v>24.039068896947015</v>
      </c>
    </row>
    <row r="9" spans="1:25" ht="15.75" customHeight="1">
      <c r="A9" s="1">
        <v>9</v>
      </c>
      <c r="B9" s="2">
        <v>3.1E-2</v>
      </c>
      <c r="C9" s="2">
        <v>3.1E-2</v>
      </c>
      <c r="D9" s="2">
        <v>0.03</v>
      </c>
      <c r="E9" s="3">
        <f t="shared" si="0"/>
        <v>3.0666666666666665E-2</v>
      </c>
      <c r="F9" s="2">
        <v>5.1999999999999998E-2</v>
      </c>
      <c r="G9" s="2">
        <v>5.1999999999999998E-2</v>
      </c>
      <c r="H9" s="2">
        <v>4.8000000000000001E-2</v>
      </c>
      <c r="I9" s="3">
        <f t="shared" si="1"/>
        <v>5.0666666666666665E-2</v>
      </c>
      <c r="J9" s="2">
        <f t="shared" si="2"/>
        <v>0.65217391304347827</v>
      </c>
      <c r="K9" s="3">
        <f t="shared" si="3"/>
        <v>0.39473684210526316</v>
      </c>
      <c r="L9" s="3">
        <f t="shared" ref="L9:M9" si="31">(0.5)*(0.0664)*(J9)^2</f>
        <v>1.4120982986767486E-2</v>
      </c>
      <c r="M9" s="3">
        <f t="shared" si="31"/>
        <v>5.1731301939058174E-3</v>
      </c>
      <c r="N9" s="2">
        <f t="shared" si="5"/>
        <v>0.60526315789473684</v>
      </c>
      <c r="P9" s="3">
        <f t="shared" si="6"/>
        <v>4.8913043478260872E-2</v>
      </c>
      <c r="Q9" s="3">
        <f t="shared" si="7"/>
        <v>2.9605263157894739E-2</v>
      </c>
      <c r="R9" s="3">
        <f t="shared" ref="R9:S9" si="32">(P9+(0.05/2))</f>
        <v>7.3913043478260873E-2</v>
      </c>
      <c r="S9" s="3">
        <f t="shared" si="32"/>
        <v>5.460526315789474E-2</v>
      </c>
      <c r="T9" s="3">
        <f t="shared" ref="T9:U9" si="33">(0.0001/0.0664)+R9+R9</f>
        <v>0.14933211105290728</v>
      </c>
      <c r="U9" s="3">
        <f t="shared" si="33"/>
        <v>0.11071655041217501</v>
      </c>
      <c r="V9" s="3">
        <f t="shared" si="10"/>
        <v>0.26004866146508232</v>
      </c>
      <c r="X9" s="3">
        <f t="shared" si="11"/>
        <v>7.3913043478260869</v>
      </c>
      <c r="Y9" s="3">
        <f t="shared" si="12"/>
        <v>26.004866146508231</v>
      </c>
    </row>
    <row r="10" spans="1:25" ht="15.75" customHeight="1">
      <c r="A10" s="1">
        <v>10</v>
      </c>
      <c r="B10" s="2">
        <v>3.1E-2</v>
      </c>
      <c r="C10" s="2">
        <v>0.03</v>
      </c>
      <c r="D10" s="2">
        <v>0.03</v>
      </c>
      <c r="E10" s="3">
        <f t="shared" si="0"/>
        <v>3.0333333333333334E-2</v>
      </c>
      <c r="F10" s="2">
        <v>5.5E-2</v>
      </c>
      <c r="G10" s="2">
        <v>5.3999999999999999E-2</v>
      </c>
      <c r="H10" s="2">
        <v>5.0999999999999997E-2</v>
      </c>
      <c r="I10" s="3">
        <f t="shared" si="1"/>
        <v>5.3333333333333337E-2</v>
      </c>
      <c r="J10" s="2">
        <f t="shared" si="2"/>
        <v>0.65934065934065933</v>
      </c>
      <c r="K10" s="3">
        <f t="shared" si="3"/>
        <v>0.375</v>
      </c>
      <c r="L10" s="3">
        <f t="shared" ref="L10:M10" si="34">(0.5)*(0.0664)*(J10)^2</f>
        <v>1.4433039487984543E-2</v>
      </c>
      <c r="M10" s="3">
        <f t="shared" si="34"/>
        <v>4.6687500000000002E-3</v>
      </c>
      <c r="N10" s="2">
        <f t="shared" si="5"/>
        <v>0.56874999999999998</v>
      </c>
      <c r="P10" s="3">
        <f t="shared" si="6"/>
        <v>4.9450549450549448E-2</v>
      </c>
      <c r="Q10" s="3">
        <f t="shared" si="7"/>
        <v>2.8124999999999997E-2</v>
      </c>
      <c r="R10" s="3">
        <f t="shared" ref="R10:S10" si="35">(P10+(0.05/2))</f>
        <v>7.445054945054945E-2</v>
      </c>
      <c r="S10" s="3">
        <f t="shared" si="35"/>
        <v>5.3124999999999999E-2</v>
      </c>
      <c r="T10" s="3">
        <f t="shared" ref="T10:U10" si="36">(0.0001/0.0664)+R10+R10</f>
        <v>0.15040712299748443</v>
      </c>
      <c r="U10" s="3">
        <f t="shared" si="36"/>
        <v>0.10775602409638554</v>
      </c>
      <c r="V10" s="3">
        <f t="shared" si="10"/>
        <v>0.25816314709387</v>
      </c>
      <c r="X10" s="3">
        <f t="shared" si="11"/>
        <v>7.4450549450549453</v>
      </c>
      <c r="Y10" s="3">
        <f t="shared" si="12"/>
        <v>25.816314709387001</v>
      </c>
    </row>
    <row r="11" spans="1:25" ht="15.75" customHeight="1">
      <c r="A11" s="1">
        <v>11</v>
      </c>
      <c r="B11" s="2">
        <v>0.03</v>
      </c>
      <c r="C11" s="2">
        <v>2.8000000000000001E-2</v>
      </c>
      <c r="D11" s="2">
        <v>0.03</v>
      </c>
      <c r="E11" s="3">
        <f t="shared" si="0"/>
        <v>2.9333333333333333E-2</v>
      </c>
      <c r="F11" s="2">
        <v>4.4999999999999998E-2</v>
      </c>
      <c r="G11" s="2">
        <v>4.5999999999999999E-2</v>
      </c>
      <c r="H11" s="2">
        <v>4.3999999999999997E-2</v>
      </c>
      <c r="I11" s="3">
        <f t="shared" si="1"/>
        <v>4.5000000000000005E-2</v>
      </c>
      <c r="J11" s="2">
        <f t="shared" si="2"/>
        <v>0.68181818181818188</v>
      </c>
      <c r="K11" s="3">
        <f t="shared" si="3"/>
        <v>0.44444444444444442</v>
      </c>
      <c r="L11" s="3">
        <f t="shared" ref="L11:M11" si="37">(0.5)*(0.0664)*(J11)^2</f>
        <v>1.5433884297520663E-2</v>
      </c>
      <c r="M11" s="3">
        <f t="shared" si="37"/>
        <v>6.5580246913580246E-3</v>
      </c>
      <c r="N11" s="2">
        <f t="shared" si="5"/>
        <v>0.65185185185185179</v>
      </c>
      <c r="P11" s="3">
        <f t="shared" si="6"/>
        <v>5.113636363636364E-2</v>
      </c>
      <c r="Q11" s="3">
        <f t="shared" si="7"/>
        <v>3.3333333333333333E-2</v>
      </c>
      <c r="R11" s="3">
        <f t="shared" ref="R11:S11" si="38">(P11+(0.05/2))</f>
        <v>7.6136363636363641E-2</v>
      </c>
      <c r="S11" s="3">
        <f t="shared" si="38"/>
        <v>5.8333333333333334E-2</v>
      </c>
      <c r="T11" s="3">
        <f t="shared" ref="T11:U11" si="39">(0.0001/0.0664)+R11+R11</f>
        <v>0.15377875136911284</v>
      </c>
      <c r="U11" s="3">
        <f t="shared" si="39"/>
        <v>0.1181726907630522</v>
      </c>
      <c r="V11" s="3">
        <f t="shared" si="10"/>
        <v>0.27195144213216504</v>
      </c>
      <c r="X11" s="3">
        <f t="shared" si="11"/>
        <v>7.6136363636363642</v>
      </c>
      <c r="Y11" s="3">
        <f t="shared" si="12"/>
        <v>27.195144213216505</v>
      </c>
    </row>
    <row r="12" spans="1:25" ht="15.75" customHeight="1">
      <c r="A12" s="1">
        <v>12</v>
      </c>
      <c r="B12" s="2">
        <v>0.03</v>
      </c>
      <c r="C12" s="2">
        <v>2.8000000000000001E-2</v>
      </c>
      <c r="D12" s="2">
        <v>2.7E-2</v>
      </c>
      <c r="E12" s="3">
        <f t="shared" si="0"/>
        <v>2.8333333333333332E-2</v>
      </c>
      <c r="F12" s="2">
        <v>4.3999999999999997E-2</v>
      </c>
      <c r="G12" s="2">
        <v>3.9E-2</v>
      </c>
      <c r="H12" s="2">
        <v>4.5999999999999999E-2</v>
      </c>
      <c r="I12" s="3">
        <f t="shared" si="1"/>
        <v>4.3000000000000003E-2</v>
      </c>
      <c r="J12" s="2">
        <f t="shared" si="2"/>
        <v>0.70588235294117652</v>
      </c>
      <c r="K12" s="3">
        <f t="shared" si="3"/>
        <v>0.46511627906976744</v>
      </c>
      <c r="L12" s="3">
        <f t="shared" ref="L12:M12" si="40">(0.5)*(0.0664)*(J12)^2</f>
        <v>1.654256055363322E-2</v>
      </c>
      <c r="M12" s="3">
        <f t="shared" si="40"/>
        <v>7.1822606814494318E-3</v>
      </c>
      <c r="N12" s="2">
        <f t="shared" si="5"/>
        <v>0.65891472868217049</v>
      </c>
      <c r="P12" s="3">
        <f t="shared" si="6"/>
        <v>5.2941176470588241E-2</v>
      </c>
      <c r="Q12" s="3">
        <f t="shared" si="7"/>
        <v>3.4883720930232558E-2</v>
      </c>
      <c r="R12" s="3">
        <f t="shared" ref="R12:S12" si="41">(P12+(0.05/2))</f>
        <v>7.7941176470588236E-2</v>
      </c>
      <c r="S12" s="3">
        <f t="shared" si="41"/>
        <v>5.9883720930232559E-2</v>
      </c>
      <c r="T12" s="3">
        <f t="shared" ref="T12:U12" si="42">(0.0001/0.0664)+R12+R12</f>
        <v>0.15738837703756203</v>
      </c>
      <c r="U12" s="3">
        <f t="shared" si="42"/>
        <v>0.12127346595685065</v>
      </c>
      <c r="V12" s="3">
        <f t="shared" si="10"/>
        <v>0.27866184299441266</v>
      </c>
      <c r="X12" s="3">
        <f t="shared" si="11"/>
        <v>7.7941176470588234</v>
      </c>
      <c r="Y12" s="3">
        <f t="shared" si="12"/>
        <v>27.866184299441265</v>
      </c>
    </row>
    <row r="13" spans="1:25" ht="15.75" customHeight="1">
      <c r="A13" s="1">
        <v>13</v>
      </c>
      <c r="B13" s="2">
        <v>2.7E-2</v>
      </c>
      <c r="C13" s="2">
        <v>2.8000000000000001E-2</v>
      </c>
      <c r="D13" s="2">
        <v>2.5999999999999999E-2</v>
      </c>
      <c r="E13" s="3">
        <f t="shared" si="0"/>
        <v>2.7E-2</v>
      </c>
      <c r="F13" s="2">
        <v>3.9E-2</v>
      </c>
      <c r="G13" s="2">
        <v>4.5999999999999999E-2</v>
      </c>
      <c r="H13" s="2">
        <v>3.7999999999999999E-2</v>
      </c>
      <c r="I13" s="3">
        <f t="shared" si="1"/>
        <v>4.1000000000000002E-2</v>
      </c>
      <c r="J13" s="2">
        <f t="shared" si="2"/>
        <v>0.74074074074074081</v>
      </c>
      <c r="K13" s="3">
        <f t="shared" si="3"/>
        <v>0.48780487804878048</v>
      </c>
      <c r="L13" s="3">
        <f t="shared" ref="L13:M13" si="43">(0.5)*(0.0664)*(J13)^2</f>
        <v>1.8216735253772296E-2</v>
      </c>
      <c r="M13" s="3">
        <f t="shared" si="43"/>
        <v>7.9000594883997608E-3</v>
      </c>
      <c r="N13" s="2">
        <f t="shared" si="5"/>
        <v>0.65853658536585358</v>
      </c>
      <c r="P13" s="3">
        <f t="shared" si="6"/>
        <v>5.5555555555555559E-2</v>
      </c>
      <c r="Q13" s="3">
        <f t="shared" si="7"/>
        <v>3.6585365853658534E-2</v>
      </c>
      <c r="R13" s="3">
        <f t="shared" ref="R13:S13" si="44">(P13+(0.05/2))</f>
        <v>8.0555555555555561E-2</v>
      </c>
      <c r="S13" s="3">
        <f t="shared" si="44"/>
        <v>6.1585365853658536E-2</v>
      </c>
      <c r="T13" s="3">
        <f t="shared" ref="T13:U13" si="45">(0.0001/0.0664)+R13+R13</f>
        <v>0.16261713520749665</v>
      </c>
      <c r="U13" s="3">
        <f t="shared" si="45"/>
        <v>0.12467675580370262</v>
      </c>
      <c r="V13" s="3">
        <f t="shared" si="10"/>
        <v>0.28729389101119929</v>
      </c>
      <c r="X13" s="3">
        <f t="shared" si="11"/>
        <v>8.0555555555555554</v>
      </c>
      <c r="Y13" s="3">
        <f t="shared" si="12"/>
        <v>28.729389101119928</v>
      </c>
    </row>
    <row r="14" spans="1:25" ht="15.75" customHeight="1">
      <c r="A14" s="1">
        <v>14</v>
      </c>
      <c r="B14" s="2">
        <v>2.5999999999999999E-2</v>
      </c>
      <c r="C14" s="2">
        <v>2.5999999999999999E-2</v>
      </c>
      <c r="D14" s="2">
        <v>2.5999999999999999E-2</v>
      </c>
      <c r="E14" s="3">
        <f t="shared" si="0"/>
        <v>2.5999999999999999E-2</v>
      </c>
      <c r="F14" s="2">
        <v>3.7999999999999999E-2</v>
      </c>
      <c r="G14" s="2">
        <v>3.6999999999999998E-2</v>
      </c>
      <c r="H14" s="2">
        <v>3.5999999999999997E-2</v>
      </c>
      <c r="I14" s="3">
        <f t="shared" si="1"/>
        <v>3.6999999999999998E-2</v>
      </c>
      <c r="J14" s="2">
        <f t="shared" si="2"/>
        <v>0.76923076923076927</v>
      </c>
      <c r="K14" s="3">
        <f t="shared" si="3"/>
        <v>0.54054054054054057</v>
      </c>
      <c r="L14" s="3">
        <f t="shared" ref="L14:M14" si="46">(0.5)*(0.0664)*(J14)^2</f>
        <v>1.9644970414201185E-2</v>
      </c>
      <c r="M14" s="3">
        <f t="shared" si="46"/>
        <v>9.7005113221329455E-3</v>
      </c>
      <c r="N14" s="2">
        <f t="shared" si="5"/>
        <v>0.70270270270270274</v>
      </c>
      <c r="P14" s="3">
        <f t="shared" si="6"/>
        <v>5.7692307692307696E-2</v>
      </c>
      <c r="Q14" s="3">
        <f t="shared" si="7"/>
        <v>4.0540540540540543E-2</v>
      </c>
      <c r="R14" s="3">
        <f t="shared" ref="R14:S14" si="47">(P14+(0.05/2))</f>
        <v>8.2692307692307704E-2</v>
      </c>
      <c r="S14" s="3">
        <f t="shared" si="47"/>
        <v>6.5540540540540537E-2</v>
      </c>
      <c r="T14" s="3">
        <f t="shared" ref="T14:U14" si="48">(0.0001/0.0664)+R14+R14</f>
        <v>0.16689063948100097</v>
      </c>
      <c r="U14" s="3">
        <f t="shared" si="48"/>
        <v>0.13258710517746664</v>
      </c>
      <c r="V14" s="3">
        <f t="shared" si="10"/>
        <v>0.2994777446584676</v>
      </c>
      <c r="X14" s="3">
        <f t="shared" si="11"/>
        <v>8.2692307692307701</v>
      </c>
      <c r="Y14" s="3">
        <f t="shared" si="12"/>
        <v>29.947774465846759</v>
      </c>
    </row>
    <row r="15" spans="1:25" ht="15.75" customHeight="1">
      <c r="A15" s="1">
        <v>15</v>
      </c>
      <c r="B15" s="2">
        <v>2.5000000000000001E-2</v>
      </c>
      <c r="C15" s="2">
        <v>2.5000000000000001E-2</v>
      </c>
      <c r="D15" s="2">
        <v>2.5000000000000001E-2</v>
      </c>
      <c r="E15" s="3">
        <f t="shared" si="0"/>
        <v>2.5000000000000005E-2</v>
      </c>
      <c r="F15" s="2">
        <v>3.5000000000000003E-2</v>
      </c>
      <c r="G15" s="2">
        <v>3.5000000000000003E-2</v>
      </c>
      <c r="H15" s="2">
        <v>3.7999999999999999E-2</v>
      </c>
      <c r="I15" s="3">
        <f t="shared" si="1"/>
        <v>3.6000000000000004E-2</v>
      </c>
      <c r="J15" s="2">
        <f t="shared" si="2"/>
        <v>0.79999999999999982</v>
      </c>
      <c r="K15" s="3">
        <f t="shared" si="3"/>
        <v>0.55555555555555547</v>
      </c>
      <c r="L15" s="3">
        <f t="shared" ref="L15:M15" si="49">(0.5)*(0.0664)*(J15)^2</f>
        <v>2.1247999999999989E-2</v>
      </c>
      <c r="M15" s="3">
        <f t="shared" si="49"/>
        <v>1.0246913580246911E-2</v>
      </c>
      <c r="N15" s="2">
        <f t="shared" si="5"/>
        <v>0.69444444444444453</v>
      </c>
      <c r="P15" s="3">
        <f t="shared" si="6"/>
        <v>5.9999999999999991E-2</v>
      </c>
      <c r="Q15" s="3">
        <f t="shared" si="7"/>
        <v>4.1666666666666664E-2</v>
      </c>
      <c r="R15" s="3">
        <f t="shared" ref="R15:S15" si="50">(P15+(0.05/2))</f>
        <v>8.4999999999999992E-2</v>
      </c>
      <c r="S15" s="3">
        <f t="shared" si="50"/>
        <v>6.6666666666666666E-2</v>
      </c>
      <c r="T15" s="3">
        <f t="shared" ref="T15:U15" si="51">(0.0001/0.0664)+R15+R15</f>
        <v>0.17150602409638555</v>
      </c>
      <c r="U15" s="3">
        <f t="shared" si="51"/>
        <v>0.13483935742971886</v>
      </c>
      <c r="V15" s="3">
        <f t="shared" si="10"/>
        <v>0.30634538152610441</v>
      </c>
      <c r="X15" s="3">
        <f t="shared" si="11"/>
        <v>8.5</v>
      </c>
      <c r="Y15" s="3">
        <f t="shared" si="12"/>
        <v>30.634538152610443</v>
      </c>
    </row>
    <row r="16" spans="1:25" ht="15.75" customHeight="1">
      <c r="A16" s="1">
        <v>16</v>
      </c>
      <c r="B16" s="2">
        <v>2.5000000000000001E-2</v>
      </c>
      <c r="C16" s="2">
        <v>2.4E-2</v>
      </c>
      <c r="D16" s="2">
        <v>2.5000000000000001E-2</v>
      </c>
      <c r="E16" s="3">
        <f t="shared" si="0"/>
        <v>2.466666666666667E-2</v>
      </c>
      <c r="F16" s="2">
        <v>3.7999999999999999E-2</v>
      </c>
      <c r="G16" s="2">
        <v>3.9E-2</v>
      </c>
      <c r="H16" s="2">
        <v>3.6999999999999998E-2</v>
      </c>
      <c r="I16" s="3">
        <f t="shared" si="1"/>
        <v>3.7999999999999999E-2</v>
      </c>
      <c r="J16" s="2">
        <f t="shared" si="2"/>
        <v>0.81081081081081074</v>
      </c>
      <c r="K16" s="3">
        <f t="shared" si="3"/>
        <v>0.52631578947368418</v>
      </c>
      <c r="L16" s="3">
        <f t="shared" ref="L16:M16" si="52">(0.5)*(0.0664)*(J16)^2</f>
        <v>2.1826150474799119E-2</v>
      </c>
      <c r="M16" s="3">
        <f t="shared" si="52"/>
        <v>9.1966759002770071E-3</v>
      </c>
      <c r="N16" s="2">
        <f t="shared" si="5"/>
        <v>0.64912280701754388</v>
      </c>
      <c r="P16" s="3">
        <f t="shared" si="6"/>
        <v>6.08108108108108E-2</v>
      </c>
      <c r="Q16" s="3">
        <f t="shared" si="7"/>
        <v>3.9473684210526321E-2</v>
      </c>
      <c r="R16" s="3">
        <f t="shared" ref="R16:S16" si="53">(P16+(0.05/2))</f>
        <v>8.5810810810810795E-2</v>
      </c>
      <c r="S16" s="3">
        <f t="shared" si="53"/>
        <v>6.4473684210526322E-2</v>
      </c>
      <c r="T16" s="3">
        <f t="shared" ref="T16:U16" si="54">(0.0001/0.0664)+R16+R16</f>
        <v>0.17312764571800715</v>
      </c>
      <c r="U16" s="3">
        <f t="shared" si="54"/>
        <v>0.1304533925174382</v>
      </c>
      <c r="V16" s="3">
        <f t="shared" si="10"/>
        <v>0.30358103823544536</v>
      </c>
      <c r="X16" s="3">
        <f t="shared" si="11"/>
        <v>8.5810810810810789</v>
      </c>
      <c r="Y16" s="3">
        <f t="shared" si="12"/>
        <v>30.358103823544536</v>
      </c>
    </row>
    <row r="17" spans="1:25" ht="15.75" customHeight="1">
      <c r="A17" s="1">
        <v>17</v>
      </c>
      <c r="B17" s="2">
        <v>2.4E-2</v>
      </c>
      <c r="C17" s="2">
        <v>2.3E-2</v>
      </c>
      <c r="D17" s="2">
        <v>2.4E-2</v>
      </c>
      <c r="E17" s="3">
        <f t="shared" si="0"/>
        <v>2.3666666666666669E-2</v>
      </c>
      <c r="F17" s="2">
        <v>3.5000000000000003E-2</v>
      </c>
      <c r="G17" s="2">
        <v>3.2000000000000001E-2</v>
      </c>
      <c r="H17" s="2">
        <v>3.9E-2</v>
      </c>
      <c r="I17" s="3">
        <f t="shared" si="1"/>
        <v>3.5333333333333335E-2</v>
      </c>
      <c r="J17" s="2">
        <f t="shared" si="2"/>
        <v>0.84507042253521114</v>
      </c>
      <c r="K17" s="3">
        <f t="shared" si="3"/>
        <v>0.56603773584905659</v>
      </c>
      <c r="L17" s="3">
        <f t="shared" ref="L17:M17" si="55">(0.5)*(0.0664)*(J17)^2</f>
        <v>2.3709581432255499E-2</v>
      </c>
      <c r="M17" s="3">
        <f t="shared" si="55"/>
        <v>1.0637237451050194E-2</v>
      </c>
      <c r="N17" s="2">
        <f t="shared" si="5"/>
        <v>0.66981132075471705</v>
      </c>
      <c r="P17" s="3">
        <f t="shared" si="6"/>
        <v>6.3380281690140844E-2</v>
      </c>
      <c r="Q17" s="3">
        <f t="shared" si="7"/>
        <v>4.2452830188679243E-2</v>
      </c>
      <c r="R17" s="3">
        <f t="shared" ref="R17:S17" si="56">(P17+(0.05/2))</f>
        <v>8.8380281690140838E-2</v>
      </c>
      <c r="S17" s="3">
        <f t="shared" si="56"/>
        <v>6.7452830188679244E-2</v>
      </c>
      <c r="T17" s="3">
        <f t="shared" ref="T17:U17" si="57">(0.0001/0.0664)+R17+R17</f>
        <v>0.17826658747666724</v>
      </c>
      <c r="U17" s="3">
        <f t="shared" si="57"/>
        <v>0.13641168447374402</v>
      </c>
      <c r="V17" s="3">
        <f t="shared" si="10"/>
        <v>0.31467827195041126</v>
      </c>
      <c r="X17" s="3">
        <f t="shared" si="11"/>
        <v>8.8380281690140841</v>
      </c>
      <c r="Y17" s="3">
        <f t="shared" si="12"/>
        <v>31.467827195041124</v>
      </c>
    </row>
    <row r="18" spans="1:25" ht="15.75" customHeight="1">
      <c r="A18" s="1">
        <v>18</v>
      </c>
      <c r="B18" s="2">
        <v>2.1999999999999999E-2</v>
      </c>
      <c r="C18" s="2">
        <v>2.3E-2</v>
      </c>
      <c r="D18" s="2">
        <v>2.1999999999999999E-2</v>
      </c>
      <c r="E18" s="3">
        <f t="shared" si="0"/>
        <v>2.2333333333333334E-2</v>
      </c>
      <c r="F18" s="2">
        <v>2.9000000000000001E-2</v>
      </c>
      <c r="G18" s="2">
        <v>3.3000000000000002E-2</v>
      </c>
      <c r="H18" s="2">
        <v>0.03</v>
      </c>
      <c r="I18" s="3">
        <f t="shared" si="1"/>
        <v>3.0666666666666665E-2</v>
      </c>
      <c r="J18" s="2">
        <f t="shared" si="2"/>
        <v>0.89552238805970152</v>
      </c>
      <c r="K18" s="3">
        <f t="shared" si="3"/>
        <v>0.65217391304347827</v>
      </c>
      <c r="L18" s="3">
        <f t="shared" ref="L18:M18" si="58">(0.5)*(0.0664)*(J18)^2</f>
        <v>2.66250835375362E-2</v>
      </c>
      <c r="M18" s="3">
        <f t="shared" si="58"/>
        <v>1.4120982986767486E-2</v>
      </c>
      <c r="N18" s="2">
        <f t="shared" si="5"/>
        <v>0.72826086956521741</v>
      </c>
      <c r="P18" s="3">
        <f t="shared" si="6"/>
        <v>6.7164179104477612E-2</v>
      </c>
      <c r="Q18" s="3">
        <f t="shared" si="7"/>
        <v>4.8913043478260872E-2</v>
      </c>
      <c r="R18" s="3">
        <f t="shared" ref="R18:S18" si="59">(P18+(0.05/2))</f>
        <v>9.2164179104477606E-2</v>
      </c>
      <c r="S18" s="3">
        <f t="shared" si="59"/>
        <v>7.3913043478260873E-2</v>
      </c>
      <c r="T18" s="3">
        <f t="shared" ref="T18:U18" si="60">(0.0001/0.0664)+R18+R18</f>
        <v>0.18583438230534077</v>
      </c>
      <c r="U18" s="3">
        <f t="shared" si="60"/>
        <v>0.14933211105290728</v>
      </c>
      <c r="V18" s="3">
        <f t="shared" si="10"/>
        <v>0.33516649335824805</v>
      </c>
      <c r="X18" s="3">
        <f t="shared" si="11"/>
        <v>9.2164179104477597</v>
      </c>
      <c r="Y18" s="3">
        <f t="shared" si="12"/>
        <v>33.516649335824802</v>
      </c>
    </row>
    <row r="19" spans="1:25" ht="15.75" customHeight="1">
      <c r="A19" s="1">
        <v>19</v>
      </c>
      <c r="B19" s="2">
        <v>2.1000000000000001E-2</v>
      </c>
      <c r="C19" s="2">
        <v>2.1000000000000001E-2</v>
      </c>
      <c r="D19" s="2">
        <v>2.1000000000000001E-2</v>
      </c>
      <c r="E19" s="3">
        <f t="shared" si="0"/>
        <v>2.1000000000000001E-2</v>
      </c>
      <c r="F19" s="2">
        <v>0.03</v>
      </c>
      <c r="G19" s="2">
        <v>3.2000000000000001E-2</v>
      </c>
      <c r="H19" s="2">
        <v>3.2000000000000001E-2</v>
      </c>
      <c r="I19" s="3">
        <f t="shared" si="1"/>
        <v>3.1333333333333331E-2</v>
      </c>
      <c r="J19" s="2">
        <f t="shared" si="2"/>
        <v>0.95238095238095233</v>
      </c>
      <c r="K19" s="3">
        <f t="shared" si="3"/>
        <v>0.63829787234042556</v>
      </c>
      <c r="L19" s="3">
        <f t="shared" ref="L19:M19" si="61">(0.5)*(0.0664)*(J19)^2</f>
        <v>3.0113378684807256E-2</v>
      </c>
      <c r="M19" s="3">
        <f t="shared" si="61"/>
        <v>1.3526482571299233E-2</v>
      </c>
      <c r="N19" s="2">
        <f t="shared" si="5"/>
        <v>0.67021276595744683</v>
      </c>
      <c r="P19" s="3">
        <f t="shared" si="6"/>
        <v>7.1428571428571425E-2</v>
      </c>
      <c r="Q19" s="3">
        <f t="shared" si="7"/>
        <v>4.7872340425531922E-2</v>
      </c>
      <c r="R19" s="3">
        <f t="shared" ref="R19:S19" si="62">(P19+(0.05/2))</f>
        <v>9.6428571428571419E-2</v>
      </c>
      <c r="S19" s="3">
        <f t="shared" si="62"/>
        <v>7.2872340425531923E-2</v>
      </c>
      <c r="T19" s="3">
        <f t="shared" ref="T19:U19" si="63">(0.0001/0.0664)+R19+R19</f>
        <v>0.1943631669535284</v>
      </c>
      <c r="U19" s="3">
        <f t="shared" si="63"/>
        <v>0.14725070494744941</v>
      </c>
      <c r="V19" s="3">
        <f t="shared" si="10"/>
        <v>0.34161387190097781</v>
      </c>
      <c r="X19" s="3">
        <f t="shared" si="11"/>
        <v>9.6428571428571423</v>
      </c>
      <c r="Y19" s="3">
        <f t="shared" si="12"/>
        <v>34.161387190097784</v>
      </c>
    </row>
    <row r="20" spans="1:25" ht="15.75" customHeight="1">
      <c r="A20" s="1">
        <v>20</v>
      </c>
      <c r="B20" s="2">
        <v>2.1000000000000001E-2</v>
      </c>
      <c r="C20" s="2">
        <v>2.1000000000000001E-2</v>
      </c>
      <c r="D20" s="2">
        <v>2.1999999999999999E-2</v>
      </c>
      <c r="E20" s="3">
        <f t="shared" si="0"/>
        <v>2.1333333333333333E-2</v>
      </c>
      <c r="F20" s="2">
        <v>2.7E-2</v>
      </c>
      <c r="G20" s="2">
        <v>2.9000000000000001E-2</v>
      </c>
      <c r="H20" s="2">
        <v>0.03</v>
      </c>
      <c r="I20" s="3">
        <f t="shared" si="1"/>
        <v>2.8666666666666663E-2</v>
      </c>
      <c r="J20" s="2">
        <f t="shared" si="2"/>
        <v>0.9375</v>
      </c>
      <c r="K20" s="3">
        <f t="shared" si="3"/>
        <v>0.69767441860465129</v>
      </c>
      <c r="L20" s="3">
        <f t="shared" ref="L20:M20" si="64">(0.5)*(0.0664)*(J20)^2</f>
        <v>2.9179687499999999E-2</v>
      </c>
      <c r="M20" s="3">
        <f t="shared" si="64"/>
        <v>1.6160086533261227E-2</v>
      </c>
      <c r="N20" s="2">
        <f t="shared" si="5"/>
        <v>0.74418604651162801</v>
      </c>
      <c r="P20" s="3">
        <f t="shared" si="6"/>
        <v>7.03125E-2</v>
      </c>
      <c r="Q20" s="3">
        <f t="shared" si="7"/>
        <v>5.2325581395348847E-2</v>
      </c>
      <c r="R20" s="3">
        <f t="shared" ref="R20:S20" si="65">(P20+(0.05/2))</f>
        <v>9.5312499999999994E-2</v>
      </c>
      <c r="S20" s="3">
        <f t="shared" si="65"/>
        <v>7.7325581395348841E-2</v>
      </c>
      <c r="T20" s="3">
        <f t="shared" ref="T20:U20" si="66">(0.0001/0.0664)+R20+R20</f>
        <v>0.19213102409638555</v>
      </c>
      <c r="U20" s="3">
        <f t="shared" si="66"/>
        <v>0.15615718688708324</v>
      </c>
      <c r="V20" s="3">
        <f t="shared" si="10"/>
        <v>0.34828821098346879</v>
      </c>
      <c r="X20" s="3">
        <f t="shared" si="11"/>
        <v>9.53125</v>
      </c>
      <c r="Y20" s="3">
        <f t="shared" si="12"/>
        <v>34.828821098346879</v>
      </c>
    </row>
    <row r="21" spans="1:25" ht="15.75" customHeight="1">
      <c r="A21" s="1">
        <v>21</v>
      </c>
      <c r="B21" s="2">
        <v>0.02</v>
      </c>
      <c r="C21" s="2">
        <v>0.02</v>
      </c>
      <c r="D21" s="2">
        <v>0.02</v>
      </c>
      <c r="E21" s="3">
        <f t="shared" si="0"/>
        <v>0.02</v>
      </c>
      <c r="F21" s="2">
        <v>0.03</v>
      </c>
      <c r="G21" s="2">
        <v>2.9000000000000001E-2</v>
      </c>
      <c r="H21" s="2">
        <v>2.9000000000000001E-2</v>
      </c>
      <c r="I21" s="3">
        <f t="shared" si="1"/>
        <v>2.9333333333333333E-2</v>
      </c>
      <c r="J21" s="2">
        <f t="shared" si="2"/>
        <v>1</v>
      </c>
      <c r="K21" s="3">
        <f t="shared" si="3"/>
        <v>0.68181818181818188</v>
      </c>
      <c r="L21" s="3">
        <f t="shared" ref="L21:M21" si="67">(0.5)*(0.0664)*(J21)^2</f>
        <v>3.32E-2</v>
      </c>
      <c r="M21" s="3">
        <f t="shared" si="67"/>
        <v>1.5433884297520663E-2</v>
      </c>
      <c r="N21" s="2">
        <f t="shared" si="5"/>
        <v>0.68181818181818188</v>
      </c>
      <c r="P21" s="3">
        <f t="shared" si="6"/>
        <v>7.4999999999999997E-2</v>
      </c>
      <c r="Q21" s="3">
        <f t="shared" si="7"/>
        <v>5.113636363636364E-2</v>
      </c>
      <c r="R21" s="3">
        <f t="shared" ref="R21:S21" si="68">(P21+(0.05/2))</f>
        <v>0.1</v>
      </c>
      <c r="S21" s="3">
        <f t="shared" si="68"/>
        <v>7.6136363636363641E-2</v>
      </c>
      <c r="T21" s="3">
        <f t="shared" ref="T21:U21" si="69">(0.0001/0.0664)+R21+R21</f>
        <v>0.20150602409638557</v>
      </c>
      <c r="U21" s="3">
        <f t="shared" si="69"/>
        <v>0.15377875136911284</v>
      </c>
      <c r="V21" s="3">
        <f t="shared" si="10"/>
        <v>0.35528477546549841</v>
      </c>
      <c r="X21" s="3">
        <f t="shared" si="11"/>
        <v>10</v>
      </c>
      <c r="Y21" s="3">
        <f t="shared" si="12"/>
        <v>35.528477546549844</v>
      </c>
    </row>
    <row r="22" spans="1:25" ht="15.75" customHeight="1">
      <c r="A22" s="1">
        <v>22</v>
      </c>
      <c r="B22" s="2">
        <v>0.02</v>
      </c>
      <c r="C22" s="2">
        <v>1.9E-2</v>
      </c>
      <c r="D22" s="2">
        <v>1.9E-2</v>
      </c>
      <c r="E22" s="3">
        <f t="shared" si="0"/>
        <v>1.9333333333333331E-2</v>
      </c>
      <c r="F22" s="2">
        <v>0.03</v>
      </c>
      <c r="G22" s="2">
        <v>2.8000000000000001E-2</v>
      </c>
      <c r="H22" s="2">
        <v>0.03</v>
      </c>
      <c r="I22" s="3">
        <f t="shared" si="1"/>
        <v>2.9333333333333333E-2</v>
      </c>
      <c r="J22" s="2">
        <f t="shared" si="2"/>
        <v>1.0344827586206897</v>
      </c>
      <c r="K22" s="3">
        <f t="shared" si="3"/>
        <v>0.68181818181818188</v>
      </c>
      <c r="L22" s="3">
        <f t="shared" ref="L22:M22" si="70">(0.5)*(0.0664)*(J22)^2</f>
        <v>3.552913198573128E-2</v>
      </c>
      <c r="M22" s="3">
        <f t="shared" si="70"/>
        <v>1.5433884297520663E-2</v>
      </c>
      <c r="N22" s="2">
        <f t="shared" si="5"/>
        <v>0.65909090909090906</v>
      </c>
      <c r="P22" s="3">
        <f t="shared" si="6"/>
        <v>7.758620689655174E-2</v>
      </c>
      <c r="Q22" s="3">
        <f t="shared" si="7"/>
        <v>5.113636363636364E-2</v>
      </c>
      <c r="R22" s="3">
        <f t="shared" ref="R22:S22" si="71">(P22+(0.05/2))</f>
        <v>0.10258620689655173</v>
      </c>
      <c r="S22" s="3">
        <f t="shared" si="71"/>
        <v>7.6136363636363641E-2</v>
      </c>
      <c r="T22" s="3">
        <f t="shared" ref="T22:U22" si="72">(0.0001/0.0664)+R22+R22</f>
        <v>0.20667843788948903</v>
      </c>
      <c r="U22" s="3">
        <f t="shared" si="72"/>
        <v>0.15377875136911284</v>
      </c>
      <c r="V22" s="3">
        <f t="shared" si="10"/>
        <v>0.36045718925860187</v>
      </c>
      <c r="X22" s="3">
        <f t="shared" si="11"/>
        <v>10.258620689655174</v>
      </c>
      <c r="Y22" s="3">
        <f t="shared" si="12"/>
        <v>36.045718925860186</v>
      </c>
    </row>
    <row r="23" spans="1:25" ht="15.75" customHeight="1">
      <c r="A23" s="1">
        <v>23</v>
      </c>
      <c r="B23" s="2">
        <v>1.9E-2</v>
      </c>
      <c r="C23" s="2">
        <v>1.9E-2</v>
      </c>
      <c r="D23" s="2">
        <v>1.9E-2</v>
      </c>
      <c r="E23" s="3">
        <f t="shared" si="0"/>
        <v>1.9E-2</v>
      </c>
      <c r="F23" s="2">
        <v>2.9000000000000001E-2</v>
      </c>
      <c r="G23" s="2">
        <v>2.9000000000000001E-2</v>
      </c>
      <c r="H23" s="2">
        <v>2.7E-2</v>
      </c>
      <c r="I23" s="3">
        <f t="shared" si="1"/>
        <v>2.8333333333333335E-2</v>
      </c>
      <c r="J23" s="2">
        <f t="shared" si="2"/>
        <v>1.0526315789473684</v>
      </c>
      <c r="K23" s="3">
        <f t="shared" si="3"/>
        <v>0.70588235294117641</v>
      </c>
      <c r="L23" s="3">
        <f t="shared" ref="L23:M23" si="73">(0.5)*(0.0664)*(J23)^2</f>
        <v>3.6786703601108028E-2</v>
      </c>
      <c r="M23" s="3">
        <f t="shared" si="73"/>
        <v>1.6542560553633217E-2</v>
      </c>
      <c r="N23" s="2">
        <f t="shared" si="5"/>
        <v>0.67058823529411771</v>
      </c>
      <c r="P23" s="3">
        <f t="shared" si="6"/>
        <v>7.8947368421052641E-2</v>
      </c>
      <c r="Q23" s="3">
        <f t="shared" si="7"/>
        <v>5.2941176470588235E-2</v>
      </c>
      <c r="R23" s="3">
        <f t="shared" ref="R23:S23" si="74">(P23+(0.05/2))</f>
        <v>0.10394736842105265</v>
      </c>
      <c r="S23" s="3">
        <f t="shared" si="74"/>
        <v>7.7941176470588236E-2</v>
      </c>
      <c r="T23" s="3">
        <f t="shared" ref="T23:U23" si="75">(0.0001/0.0664)+R23+R23</f>
        <v>0.20940076093849086</v>
      </c>
      <c r="U23" s="3">
        <f t="shared" si="75"/>
        <v>0.15738837703756203</v>
      </c>
      <c r="V23" s="3">
        <f t="shared" si="10"/>
        <v>0.36678913797605289</v>
      </c>
      <c r="X23" s="3">
        <f t="shared" si="11"/>
        <v>10.394736842105265</v>
      </c>
      <c r="Y23" s="3">
        <f t="shared" si="12"/>
        <v>36.67891379760529</v>
      </c>
    </row>
    <row r="24" spans="1:25" ht="15.75" customHeight="1">
      <c r="A24" s="1">
        <v>24</v>
      </c>
      <c r="B24" s="2">
        <v>1.7999999999999999E-2</v>
      </c>
      <c r="C24" s="2">
        <v>1.9E-2</v>
      </c>
      <c r="D24" s="2">
        <v>1.9E-2</v>
      </c>
      <c r="E24" s="3">
        <f t="shared" si="0"/>
        <v>1.8666666666666665E-2</v>
      </c>
      <c r="F24" s="2">
        <v>2.5999999999999999E-2</v>
      </c>
      <c r="G24" s="2">
        <v>2.5999999999999999E-2</v>
      </c>
      <c r="H24" s="2">
        <v>2.8000000000000001E-2</v>
      </c>
      <c r="I24" s="3">
        <f t="shared" si="1"/>
        <v>2.6666666666666668E-2</v>
      </c>
      <c r="J24" s="2">
        <f t="shared" si="2"/>
        <v>1.0714285714285716</v>
      </c>
      <c r="K24" s="3">
        <f t="shared" si="3"/>
        <v>0.75</v>
      </c>
      <c r="L24" s="3">
        <f t="shared" ref="L24:M24" si="76">(0.5)*(0.0664)*(J24)^2</f>
        <v>3.8112244897959197E-2</v>
      </c>
      <c r="M24" s="3">
        <f t="shared" si="76"/>
        <v>1.8675000000000001E-2</v>
      </c>
      <c r="N24" s="2">
        <f t="shared" si="5"/>
        <v>0.69999999999999984</v>
      </c>
      <c r="P24" s="3">
        <f t="shared" si="6"/>
        <v>8.0357142857142863E-2</v>
      </c>
      <c r="Q24" s="3">
        <f t="shared" si="7"/>
        <v>5.6249999999999994E-2</v>
      </c>
      <c r="R24" s="3">
        <f t="shared" ref="R24:S24" si="77">(P24+(0.05/2))</f>
        <v>0.10535714285714287</v>
      </c>
      <c r="S24" s="3">
        <f t="shared" si="77"/>
        <v>8.1249999999999989E-2</v>
      </c>
      <c r="T24" s="3">
        <f t="shared" ref="T24:U24" si="78">(0.0001/0.0664)+R24+R24</f>
        <v>0.2122203098106713</v>
      </c>
      <c r="U24" s="3">
        <f t="shared" si="78"/>
        <v>0.16400602409638554</v>
      </c>
      <c r="V24" s="3">
        <f t="shared" si="10"/>
        <v>0.37622633390705684</v>
      </c>
      <c r="X24" s="3">
        <f t="shared" si="11"/>
        <v>10.535714285714286</v>
      </c>
      <c r="Y24" s="3">
        <f t="shared" si="12"/>
        <v>37.622633390705687</v>
      </c>
    </row>
    <row r="25" spans="1:25" ht="15.75" customHeight="1">
      <c r="A25" s="1">
        <v>25</v>
      </c>
      <c r="B25" s="2">
        <v>1.7999999999999999E-2</v>
      </c>
      <c r="C25" s="2">
        <v>1.7999999999999999E-2</v>
      </c>
      <c r="D25" s="2">
        <v>1.7999999999999999E-2</v>
      </c>
      <c r="E25" s="3">
        <f t="shared" si="0"/>
        <v>1.7999999999999999E-2</v>
      </c>
      <c r="F25" s="2">
        <v>2.5999999999999999E-2</v>
      </c>
      <c r="G25" s="2">
        <v>2.7E-2</v>
      </c>
      <c r="H25" s="2">
        <v>2.7E-2</v>
      </c>
      <c r="I25" s="3">
        <f t="shared" si="1"/>
        <v>2.6666666666666668E-2</v>
      </c>
      <c r="J25" s="2">
        <f t="shared" si="2"/>
        <v>1.1111111111111112</v>
      </c>
      <c r="K25" s="3">
        <f t="shared" si="3"/>
        <v>0.75</v>
      </c>
      <c r="L25" s="3">
        <f t="shared" ref="L25:M25" si="79">(0.5)*(0.0664)*(J25)^2</f>
        <v>4.0987654320987658E-2</v>
      </c>
      <c r="M25" s="3">
        <f t="shared" si="79"/>
        <v>1.8675000000000001E-2</v>
      </c>
      <c r="N25" s="2">
        <f t="shared" si="5"/>
        <v>0.67499999999999993</v>
      </c>
      <c r="P25" s="3">
        <f t="shared" si="6"/>
        <v>8.3333333333333343E-2</v>
      </c>
      <c r="Q25" s="3">
        <f t="shared" si="7"/>
        <v>5.6249999999999994E-2</v>
      </c>
      <c r="R25" s="3">
        <f t="shared" ref="R25:S25" si="80">(P25+(0.05/2))</f>
        <v>0.10833333333333334</v>
      </c>
      <c r="S25" s="3">
        <f t="shared" si="80"/>
        <v>8.1249999999999989E-2</v>
      </c>
      <c r="T25" s="3">
        <f t="shared" ref="T25:U25" si="81">(0.0001/0.0664)+R25+R25</f>
        <v>0.21817269076305223</v>
      </c>
      <c r="U25" s="3">
        <f t="shared" si="81"/>
        <v>0.16400602409638554</v>
      </c>
      <c r="V25" s="3">
        <f t="shared" si="10"/>
        <v>0.38217871485943777</v>
      </c>
      <c r="X25" s="3">
        <f t="shared" si="11"/>
        <v>10.833333333333334</v>
      </c>
      <c r="Y25" s="3">
        <f t="shared" si="12"/>
        <v>38.217871485943775</v>
      </c>
    </row>
    <row r="26" spans="1:25" ht="15.75" customHeight="1">
      <c r="A26" s="1">
        <v>26</v>
      </c>
      <c r="B26" s="2">
        <v>1.7999999999999999E-2</v>
      </c>
      <c r="C26" s="2">
        <v>1.7999999999999999E-2</v>
      </c>
      <c r="D26" s="2">
        <v>1.7999999999999999E-2</v>
      </c>
      <c r="E26" s="3">
        <f t="shared" si="0"/>
        <v>1.7999999999999999E-2</v>
      </c>
      <c r="F26" s="2">
        <v>2.5000000000000001E-2</v>
      </c>
      <c r="G26" s="2">
        <v>2.5000000000000001E-2</v>
      </c>
      <c r="H26" s="2">
        <v>2.5000000000000001E-2</v>
      </c>
      <c r="I26" s="3">
        <f t="shared" si="1"/>
        <v>2.5000000000000005E-2</v>
      </c>
      <c r="J26" s="2">
        <f t="shared" si="2"/>
        <v>1.1111111111111112</v>
      </c>
      <c r="K26" s="3">
        <f t="shared" si="3"/>
        <v>0.79999999999999982</v>
      </c>
      <c r="L26" s="3">
        <f t="shared" ref="L26:M26" si="82">(0.5)*(0.0664)*(J26)^2</f>
        <v>4.0987654320987658E-2</v>
      </c>
      <c r="M26" s="3">
        <f t="shared" si="82"/>
        <v>2.1247999999999989E-2</v>
      </c>
      <c r="N26" s="2">
        <f t="shared" si="5"/>
        <v>0.71999999999999975</v>
      </c>
      <c r="P26" s="3">
        <f t="shared" si="6"/>
        <v>8.3333333333333343E-2</v>
      </c>
      <c r="Q26" s="3">
        <f t="shared" si="7"/>
        <v>5.9999999999999991E-2</v>
      </c>
      <c r="R26" s="3">
        <f t="shared" ref="R26:S26" si="83">(P26+(0.05/2))</f>
        <v>0.10833333333333334</v>
      </c>
      <c r="S26" s="3">
        <f t="shared" si="83"/>
        <v>8.4999999999999992E-2</v>
      </c>
      <c r="T26" s="3">
        <f t="shared" ref="T26:U26" si="84">(0.0001/0.0664)+R26+R26</f>
        <v>0.21817269076305223</v>
      </c>
      <c r="U26" s="3">
        <f t="shared" si="84"/>
        <v>0.17150602409638555</v>
      </c>
      <c r="V26" s="3">
        <f t="shared" si="10"/>
        <v>0.38967871485943778</v>
      </c>
      <c r="X26" s="3">
        <f t="shared" si="11"/>
        <v>10.833333333333334</v>
      </c>
      <c r="Y26" s="3">
        <f t="shared" si="12"/>
        <v>38.967871485943775</v>
      </c>
    </row>
    <row r="27" spans="1:25" ht="15.75" customHeight="1">
      <c r="A27" s="1">
        <v>27</v>
      </c>
      <c r="B27" s="2">
        <v>1.7000000000000001E-2</v>
      </c>
      <c r="C27" s="2">
        <v>1.7999999999999999E-2</v>
      </c>
      <c r="D27" s="2">
        <v>1.7999999999999999E-2</v>
      </c>
      <c r="E27" s="3">
        <f t="shared" si="0"/>
        <v>1.7666666666666667E-2</v>
      </c>
      <c r="F27" s="2">
        <v>2.5999999999999999E-2</v>
      </c>
      <c r="G27" s="2">
        <v>2.5000000000000001E-2</v>
      </c>
      <c r="H27" s="2">
        <v>2.5999999999999999E-2</v>
      </c>
      <c r="I27" s="3">
        <f t="shared" si="1"/>
        <v>2.5666666666666667E-2</v>
      </c>
      <c r="J27" s="2">
        <f t="shared" si="2"/>
        <v>1.1320754716981132</v>
      </c>
      <c r="K27" s="3">
        <f t="shared" si="3"/>
        <v>0.77922077922077926</v>
      </c>
      <c r="L27" s="3">
        <f t="shared" ref="L27:M27" si="85">(0.5)*(0.0664)*(J27)^2</f>
        <v>4.2548949804200778E-2</v>
      </c>
      <c r="M27" s="3">
        <f t="shared" si="85"/>
        <v>2.0158542755945356E-2</v>
      </c>
      <c r="N27" s="2">
        <f t="shared" si="5"/>
        <v>0.68831168831168843</v>
      </c>
      <c r="P27" s="3">
        <f t="shared" si="6"/>
        <v>8.4905660377358486E-2</v>
      </c>
      <c r="Q27" s="3">
        <f t="shared" si="7"/>
        <v>5.844155844155844E-2</v>
      </c>
      <c r="R27" s="3">
        <f t="shared" ref="R27:S27" si="86">(P27+(0.05/2))</f>
        <v>0.10990566037735849</v>
      </c>
      <c r="S27" s="3">
        <f t="shared" si="86"/>
        <v>8.3441558441558442E-2</v>
      </c>
      <c r="T27" s="3">
        <f t="shared" ref="T27:U27" si="87">(0.0001/0.0664)+R27+R27</f>
        <v>0.22131734485110255</v>
      </c>
      <c r="U27" s="3">
        <f t="shared" si="87"/>
        <v>0.16838914097950242</v>
      </c>
      <c r="V27" s="3">
        <f t="shared" si="10"/>
        <v>0.38970648583060497</v>
      </c>
      <c r="X27" s="3">
        <f t="shared" si="11"/>
        <v>10.990566037735849</v>
      </c>
      <c r="Y27" s="3">
        <f t="shared" si="12"/>
        <v>38.970648583060495</v>
      </c>
    </row>
    <row r="28" spans="1:25" ht="15.75" customHeight="1">
      <c r="A28" s="1">
        <v>28</v>
      </c>
      <c r="B28" s="2">
        <v>1.7000000000000001E-2</v>
      </c>
      <c r="C28" s="2">
        <v>1.7000000000000001E-2</v>
      </c>
      <c r="D28" s="2">
        <v>1.7000000000000001E-2</v>
      </c>
      <c r="E28" s="3">
        <f t="shared" si="0"/>
        <v>1.7000000000000001E-2</v>
      </c>
      <c r="F28" s="2">
        <v>2.1999999999999999E-2</v>
      </c>
      <c r="G28" s="2">
        <v>2.4E-2</v>
      </c>
      <c r="H28" s="2">
        <v>2.3E-2</v>
      </c>
      <c r="I28" s="3">
        <f t="shared" si="1"/>
        <v>2.3000000000000003E-2</v>
      </c>
      <c r="J28" s="2">
        <f t="shared" si="2"/>
        <v>1.1764705882352942</v>
      </c>
      <c r="K28" s="3">
        <f t="shared" si="3"/>
        <v>0.86956521739130421</v>
      </c>
      <c r="L28" s="3">
        <f t="shared" ref="L28:M28" si="88">(0.5)*(0.0664)*(J28)^2</f>
        <v>4.5951557093425612E-2</v>
      </c>
      <c r="M28" s="3">
        <f t="shared" si="88"/>
        <v>2.5103969754253302E-2</v>
      </c>
      <c r="N28" s="2">
        <f t="shared" si="5"/>
        <v>0.73913043478260854</v>
      </c>
      <c r="P28" s="3">
        <f t="shared" si="6"/>
        <v>8.8235294117647051E-2</v>
      </c>
      <c r="Q28" s="3">
        <f t="shared" si="7"/>
        <v>6.5217391304347824E-2</v>
      </c>
      <c r="R28" s="3">
        <f t="shared" ref="R28:S28" si="89">(P28+(0.05/2))</f>
        <v>0.11323529411764705</v>
      </c>
      <c r="S28" s="3">
        <f t="shared" si="89"/>
        <v>9.0217391304347833E-2</v>
      </c>
      <c r="T28" s="3">
        <f t="shared" ref="T28:U28" si="90">(0.0001/0.0664)+R28+R28</f>
        <v>0.22797661233167965</v>
      </c>
      <c r="U28" s="3">
        <f t="shared" si="90"/>
        <v>0.18194080670508123</v>
      </c>
      <c r="V28" s="3">
        <f t="shared" si="10"/>
        <v>0.40991741903676088</v>
      </c>
      <c r="X28" s="3">
        <f t="shared" si="11"/>
        <v>11.323529411764705</v>
      </c>
      <c r="Y28" s="3">
        <f t="shared" si="12"/>
        <v>40.991741903676086</v>
      </c>
    </row>
    <row r="29" spans="1:25" ht="15.75" customHeight="1">
      <c r="A29" s="1">
        <v>29</v>
      </c>
      <c r="B29" s="2">
        <v>1.7000000000000001E-2</v>
      </c>
      <c r="C29" s="2">
        <v>1.7000000000000001E-2</v>
      </c>
      <c r="D29" s="2">
        <v>1.7000000000000001E-2</v>
      </c>
      <c r="E29" s="3">
        <f t="shared" si="0"/>
        <v>1.7000000000000001E-2</v>
      </c>
      <c r="F29" s="2">
        <v>2.4E-2</v>
      </c>
      <c r="G29" s="2">
        <v>2.4E-2</v>
      </c>
      <c r="H29" s="2">
        <v>2.4E-2</v>
      </c>
      <c r="I29" s="3">
        <f t="shared" si="1"/>
        <v>2.4000000000000004E-2</v>
      </c>
      <c r="J29" s="2">
        <f t="shared" si="2"/>
        <v>1.1764705882352942</v>
      </c>
      <c r="K29" s="3">
        <f t="shared" si="3"/>
        <v>0.83333333333333326</v>
      </c>
      <c r="L29" s="3">
        <f t="shared" ref="L29:M29" si="91">(0.5)*(0.0664)*(J29)^2</f>
        <v>4.5951557093425612E-2</v>
      </c>
      <c r="M29" s="3">
        <f t="shared" si="91"/>
        <v>2.3055555555555551E-2</v>
      </c>
      <c r="N29" s="2">
        <f t="shared" si="5"/>
        <v>0.70833333333333326</v>
      </c>
      <c r="P29" s="3">
        <f t="shared" si="6"/>
        <v>8.8235294117647051E-2</v>
      </c>
      <c r="Q29" s="3">
        <f t="shared" si="7"/>
        <v>6.2499999999999993E-2</v>
      </c>
      <c r="R29" s="3">
        <f t="shared" ref="R29:S29" si="92">(P29+(0.05/2))</f>
        <v>0.11323529411764705</v>
      </c>
      <c r="S29" s="3">
        <f t="shared" si="92"/>
        <v>8.7499999999999994E-2</v>
      </c>
      <c r="T29" s="3">
        <f t="shared" ref="T29:U29" si="93">(0.0001/0.0664)+R29+R29</f>
        <v>0.22797661233167965</v>
      </c>
      <c r="U29" s="3">
        <f t="shared" si="93"/>
        <v>0.17650602409638555</v>
      </c>
      <c r="V29" s="3">
        <f t="shared" si="10"/>
        <v>0.4044826364280652</v>
      </c>
      <c r="X29" s="3">
        <f t="shared" si="11"/>
        <v>11.323529411764705</v>
      </c>
      <c r="Y29" s="3">
        <f t="shared" si="12"/>
        <v>40.448263642806523</v>
      </c>
    </row>
    <row r="30" spans="1:25" ht="15.75" customHeight="1">
      <c r="A30" s="1">
        <v>30</v>
      </c>
      <c r="B30" s="2">
        <v>1.7000000000000001E-2</v>
      </c>
      <c r="C30" s="2">
        <v>1.7000000000000001E-2</v>
      </c>
      <c r="D30" s="2">
        <v>1.7000000000000001E-2</v>
      </c>
      <c r="E30" s="3">
        <f t="shared" si="0"/>
        <v>1.7000000000000001E-2</v>
      </c>
      <c r="F30" s="2">
        <v>2.5999999999999999E-2</v>
      </c>
      <c r="G30" s="2">
        <v>2.4E-2</v>
      </c>
      <c r="H30" s="2">
        <v>2.3E-2</v>
      </c>
      <c r="I30" s="3">
        <f t="shared" si="1"/>
        <v>2.4333333333333335E-2</v>
      </c>
      <c r="J30" s="2">
        <f t="shared" si="2"/>
        <v>1.1764705882352942</v>
      </c>
      <c r="K30" s="3">
        <f t="shared" si="3"/>
        <v>0.82191780821917804</v>
      </c>
      <c r="L30" s="3">
        <f t="shared" ref="L30:M30" si="94">(0.5)*(0.0664)*(J30)^2</f>
        <v>4.5951557093425612E-2</v>
      </c>
      <c r="M30" s="3">
        <f t="shared" si="94"/>
        <v>2.2428222931131541E-2</v>
      </c>
      <c r="N30" s="2">
        <f t="shared" si="5"/>
        <v>0.69863013698630128</v>
      </c>
      <c r="P30" s="3">
        <f t="shared" si="6"/>
        <v>8.8235294117647051E-2</v>
      </c>
      <c r="Q30" s="3">
        <f t="shared" si="7"/>
        <v>6.1643835616438353E-2</v>
      </c>
      <c r="R30" s="3">
        <f t="shared" ref="R30:S30" si="95">(P30+(0.05/2))</f>
        <v>0.11323529411764705</v>
      </c>
      <c r="S30" s="3">
        <f t="shared" si="95"/>
        <v>8.6643835616438347E-2</v>
      </c>
      <c r="T30" s="3">
        <f t="shared" ref="T30:U30" si="96">(0.0001/0.0664)+R30+R30</f>
        <v>0.22797661233167965</v>
      </c>
      <c r="U30" s="3">
        <f t="shared" si="96"/>
        <v>0.17479369532926226</v>
      </c>
      <c r="V30" s="3">
        <f t="shared" si="10"/>
        <v>0.40277030766094191</v>
      </c>
      <c r="X30" s="3">
        <f t="shared" si="11"/>
        <v>11.323529411764705</v>
      </c>
      <c r="Y30" s="3">
        <f t="shared" si="12"/>
        <v>40.277030766094192</v>
      </c>
    </row>
    <row r="31" spans="1:25" ht="15.75" customHeight="1">
      <c r="B31" s="4" t="s">
        <v>22</v>
      </c>
      <c r="C31" s="4" t="s">
        <v>22</v>
      </c>
      <c r="D31" s="4" t="s">
        <v>22</v>
      </c>
      <c r="E31" s="4" t="s">
        <v>23</v>
      </c>
      <c r="F31" s="4" t="s">
        <v>22</v>
      </c>
      <c r="G31" s="4" t="s">
        <v>22</v>
      </c>
      <c r="H31" s="4" t="s">
        <v>22</v>
      </c>
      <c r="I31" s="4" t="s">
        <v>23</v>
      </c>
      <c r="J31" s="5"/>
      <c r="K31" s="5"/>
      <c r="L31" s="5"/>
      <c r="M31" s="5"/>
      <c r="N31" s="5"/>
    </row>
    <row r="33" spans="14:14" ht="15.75" customHeight="1">
      <c r="N33" s="1"/>
    </row>
    <row r="34" spans="14:14" ht="15.75" customHeight="1">
      <c r="N34" s="1"/>
    </row>
    <row r="35" spans="14:14" ht="15.75" customHeight="1">
      <c r="N35" s="1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modified xsi:type="dcterms:W3CDTF">2018-05-03T15:29:09Z</dcterms:modified>
</cp:coreProperties>
</file>