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240" yWindow="240" windowWidth="25360" windowHeight="15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B19" i="1"/>
  <c r="B17" i="1"/>
  <c r="B16" i="1"/>
  <c r="H4" i="1"/>
  <c r="H5" i="1"/>
  <c r="H6" i="1"/>
  <c r="H7" i="1"/>
  <c r="H8" i="1"/>
  <c r="H9" i="1"/>
  <c r="H10" i="1"/>
  <c r="H11" i="1"/>
  <c r="H3" i="1"/>
  <c r="G4" i="1"/>
  <c r="G5" i="1"/>
  <c r="G6" i="1"/>
  <c r="G7" i="1"/>
  <c r="G8" i="1"/>
  <c r="G9" i="1"/>
  <c r="G10" i="1"/>
  <c r="G11" i="1"/>
  <c r="G3" i="1"/>
  <c r="E4" i="1"/>
  <c r="E5" i="1"/>
  <c r="E6" i="1"/>
  <c r="E7" i="1"/>
  <c r="E8" i="1"/>
  <c r="E9" i="1"/>
  <c r="E10" i="1"/>
  <c r="E11" i="1"/>
  <c r="E3" i="1"/>
</calcChain>
</file>

<file path=xl/sharedStrings.xml><?xml version="1.0" encoding="utf-8"?>
<sst xmlns="http://schemas.openxmlformats.org/spreadsheetml/2006/main" count="10" uniqueCount="10">
  <si>
    <t>20 +/- .5</t>
  </si>
  <si>
    <t>Temp +/-.5</t>
  </si>
  <si>
    <t>ml/s</t>
  </si>
  <si>
    <t>END uncer of ml/s</t>
  </si>
  <si>
    <t>p% uncer</t>
  </si>
  <si>
    <t>Log Temp</t>
  </si>
  <si>
    <t>Log of Rate</t>
  </si>
  <si>
    <t>°C)</t>
  </si>
  <si>
    <t>Least Steep</t>
  </si>
  <si>
    <t>Most steep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</si>
</sst>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Temperature vs Flow Rate</a:t>
            </a:r>
          </a:p>
        </c:rich>
      </c:tx>
      <c:layout>
        <c:manualLayout>
          <c:xMode val="edge"/>
          <c:yMode val="edge"/>
          <c:x val="0.22266121587589"/>
          <c:y val="0.0285035602798399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ml/s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-0.556912657142384"/>
                  <c:y val="0.68750222684064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Best Fit: y = 0.024x - 0.4799</a:t>
                    </a:r>
                  </a:p>
                </c:rich>
              </c:tx>
              <c:numFmt formatCode="General" sourceLinked="0"/>
            </c:trendlineLbl>
          </c:trendline>
          <c:errBars>
            <c:errDir val="y"/>
            <c:errBarType val="both"/>
            <c:errValType val="fixedVal"/>
            <c:noEndCap val="0"/>
            <c:val val="0.18"/>
          </c:errBars>
          <c:xVal>
            <c:numRef>
              <c:f>Sheet1!$A$3:$A$11</c:f>
              <c:numCache>
                <c:formatCode>General</c:formatCode>
                <c:ptCount val="9"/>
                <c:pt idx="0">
                  <c:v>30.0</c:v>
                </c:pt>
                <c:pt idx="1">
                  <c:v>35.0</c:v>
                </c:pt>
                <c:pt idx="2">
                  <c:v>40.0</c:v>
                </c:pt>
                <c:pt idx="3">
                  <c:v>45.0</c:v>
                </c:pt>
                <c:pt idx="4">
                  <c:v>50.0</c:v>
                </c:pt>
                <c:pt idx="5">
                  <c:v>55.0</c:v>
                </c:pt>
                <c:pt idx="6">
                  <c:v>60.0</c:v>
                </c:pt>
                <c:pt idx="7">
                  <c:v>65.0</c:v>
                </c:pt>
                <c:pt idx="8">
                  <c:v>70.0</c:v>
                </c:pt>
              </c:numCache>
            </c:numRef>
          </c:xVal>
          <c:yVal>
            <c:numRef>
              <c:f>Sheet1!$B$3:$B$11</c:f>
              <c:numCache>
                <c:formatCode>General</c:formatCode>
                <c:ptCount val="9"/>
                <c:pt idx="0">
                  <c:v>0.2579912799</c:v>
                </c:pt>
                <c:pt idx="1">
                  <c:v>0.3532944709</c:v>
                </c:pt>
                <c:pt idx="2">
                  <c:v>0.4780571756</c:v>
                </c:pt>
                <c:pt idx="3">
                  <c:v>0.5512071436</c:v>
                </c:pt>
                <c:pt idx="4">
                  <c:v>0.6930967563</c:v>
                </c:pt>
                <c:pt idx="5">
                  <c:v>0.8560910881</c:v>
                </c:pt>
                <c:pt idx="6">
                  <c:v>1.034340091</c:v>
                </c:pt>
                <c:pt idx="7">
                  <c:v>1.107542363</c:v>
                </c:pt>
                <c:pt idx="8">
                  <c:v>1.135718342</c:v>
                </c:pt>
              </c:numCache>
            </c:numRef>
          </c:yVal>
          <c:smooth val="0"/>
        </c:ser>
        <c:ser>
          <c:idx val="1"/>
          <c:order val="1"/>
          <c:tx>
            <c:v>Least Steepest</c:v>
          </c:tx>
          <c:spPr>
            <a:ln w="47625">
              <a:noFill/>
            </a:ln>
          </c:spPr>
          <c:marker>
            <c:symbol val="dash"/>
            <c:size val="9"/>
          </c:marker>
          <c:trendline>
            <c:trendlineType val="linear"/>
            <c:dispRSqr val="0"/>
            <c:dispEq val="0"/>
          </c:trendline>
          <c:trendline>
            <c:name>Least Steep </c:name>
            <c:trendlineType val="linear"/>
            <c:dispRSqr val="0"/>
            <c:dispEq val="1"/>
            <c:trendlineLbl>
              <c:layout>
                <c:manualLayout>
                  <c:x val="0.133668454486231"/>
                  <c:y val="0.57237112869890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Least Steep: y = 0.0129x + 0.0497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Sheet1!$A$16:$A$17</c:f>
              <c:numCache>
                <c:formatCode>General</c:formatCode>
                <c:ptCount val="2"/>
                <c:pt idx="0">
                  <c:v>30.0</c:v>
                </c:pt>
                <c:pt idx="1">
                  <c:v>70.0</c:v>
                </c:pt>
              </c:numCache>
            </c:numRef>
          </c:xVal>
          <c:yVal>
            <c:numRef>
              <c:f>Sheet1!$B$16:$B$17</c:f>
              <c:numCache>
                <c:formatCode>General</c:formatCode>
                <c:ptCount val="2"/>
                <c:pt idx="0">
                  <c:v>0.4379912799</c:v>
                </c:pt>
                <c:pt idx="1">
                  <c:v>0.955718342</c:v>
                </c:pt>
              </c:numCache>
            </c:numRef>
          </c:yVal>
          <c:smooth val="0"/>
        </c:ser>
        <c:ser>
          <c:idx val="2"/>
          <c:order val="2"/>
          <c:tx>
            <c:v>Steepest</c:v>
          </c:tx>
          <c:spPr>
            <a:ln w="47625">
              <a:noFill/>
            </a:ln>
          </c:spPr>
          <c:marker>
            <c:symbol val="dash"/>
            <c:size val="9"/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144373224409389"/>
                  <c:y val="-0.087648447860507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Most Steep: y = 0.0309x - 0.8503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Sheet1!$A$19:$A$20</c:f>
              <c:numCache>
                <c:formatCode>General</c:formatCode>
                <c:ptCount val="2"/>
                <c:pt idx="0">
                  <c:v>30.0</c:v>
                </c:pt>
                <c:pt idx="1">
                  <c:v>70.0</c:v>
                </c:pt>
              </c:numCache>
            </c:numRef>
          </c:xVal>
          <c:yVal>
            <c:numRef>
              <c:f>Sheet1!$B$19:$B$20</c:f>
              <c:numCache>
                <c:formatCode>General</c:formatCode>
                <c:ptCount val="2"/>
                <c:pt idx="0">
                  <c:v>0.0779912799</c:v>
                </c:pt>
                <c:pt idx="1">
                  <c:v>1.315718342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37976"/>
        <c:axId val="2138443448"/>
      </c:scatterChart>
      <c:valAx>
        <c:axId val="2138437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Temperature °C</a:t>
                </a:r>
              </a:p>
            </c:rich>
          </c:tx>
          <c:layout>
            <c:manualLayout>
              <c:xMode val="edge"/>
              <c:yMode val="edge"/>
              <c:x val="0.480445732406229"/>
              <c:y val="0.907838944614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38443448"/>
        <c:crosses val="autoZero"/>
        <c:crossBetween val="midCat"/>
      </c:valAx>
      <c:valAx>
        <c:axId val="213844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mLs</a:t>
                </a:r>
                <a:r>
                  <a:rPr lang="en-US" sz="1000" b="1" i="0" u="none" strike="noStrike" baseline="30000">
                    <a:effectLst/>
                  </a:rPr>
                  <a:t>-1</a:t>
                </a:r>
                <a:r>
                  <a:rPr lang="en-US" sz="1000" b="1" i="0" u="none" strike="noStrike" baseline="0"/>
                  <a:t> 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8437976"/>
        <c:crosses val="autoZero"/>
        <c:crossBetween val="midCat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Log (T)</a:t>
            </a:r>
            <a:r>
              <a:rPr lang="en-US" baseline="0"/>
              <a:t> vs Log (Rate)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Log of Rate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609685336155706"/>
                  <c:y val="0.726543009443407"/>
                </c:manualLayout>
              </c:layout>
              <c:numFmt formatCode="General" sourceLinked="0"/>
            </c:trendlineLbl>
          </c:trendline>
          <c:xVal>
            <c:numRef>
              <c:f>Sheet1!$G$3:$G$11</c:f>
              <c:numCache>
                <c:formatCode>General</c:formatCode>
                <c:ptCount val="9"/>
                <c:pt idx="0">
                  <c:v>1.477121254719662</c:v>
                </c:pt>
                <c:pt idx="1">
                  <c:v>1.544068044350276</c:v>
                </c:pt>
                <c:pt idx="2">
                  <c:v>1.602059991327962</c:v>
                </c:pt>
                <c:pt idx="3">
                  <c:v>1.653212513775344</c:v>
                </c:pt>
                <c:pt idx="4">
                  <c:v>1.698970004336019</c:v>
                </c:pt>
                <c:pt idx="5">
                  <c:v>1.740362689494244</c:v>
                </c:pt>
                <c:pt idx="6">
                  <c:v>1.778151250383644</c:v>
                </c:pt>
                <c:pt idx="7">
                  <c:v>1.812913356642855</c:v>
                </c:pt>
                <c:pt idx="8">
                  <c:v>1.845098040014257</c:v>
                </c:pt>
              </c:numCache>
            </c:numRef>
          </c:xVal>
          <c:yVal>
            <c:numRef>
              <c:f>Sheet1!$H$3:$H$11</c:f>
              <c:numCache>
                <c:formatCode>General</c:formatCode>
                <c:ptCount val="9"/>
                <c:pt idx="0">
                  <c:v>-0.588394972933331</c:v>
                </c:pt>
                <c:pt idx="1">
                  <c:v>-0.451863159271664</c:v>
                </c:pt>
                <c:pt idx="2">
                  <c:v>-0.320520158696198</c:v>
                </c:pt>
                <c:pt idx="3">
                  <c:v>-0.258685162642598</c:v>
                </c:pt>
                <c:pt idx="4">
                  <c:v>-0.159206133650825</c:v>
                </c:pt>
                <c:pt idx="5">
                  <c:v>-0.0674800239273091</c:v>
                </c:pt>
                <c:pt idx="6">
                  <c:v>0.0146633582551802</c:v>
                </c:pt>
                <c:pt idx="7">
                  <c:v>0.0443603467824882</c:v>
                </c:pt>
                <c:pt idx="8">
                  <c:v>0.0552706397535969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0137992"/>
        <c:axId val="-2130113000"/>
      </c:scatterChart>
      <c:valAx>
        <c:axId val="-2130137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</a:t>
                </a:r>
                <a:r>
                  <a:rPr lang="en-US" baseline="0"/>
                  <a:t> of Temerature </a:t>
                </a:r>
                <a:r>
                  <a:rPr lang="en-US" sz="1000" b="1" i="0" u="none" strike="noStrike" baseline="0" smtClean="0"/>
                  <a:t>°C</a:t>
                </a:r>
                <a:r>
                  <a:rPr lang="en-US" baseline="0"/>
                  <a:t>   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0113000"/>
        <c:crosses val="autoZero"/>
        <c:crossBetween val="midCat"/>
      </c:valAx>
      <c:valAx>
        <c:axId val="-2130113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</a:t>
                </a:r>
                <a:r>
                  <a:rPr lang="en-US" baseline="0"/>
                  <a:t> of Flow Rate mLs</a:t>
                </a:r>
                <a:r>
                  <a:rPr lang="en-US" sz="1200" b="1" i="0" baseline="30000">
                    <a:effectLst/>
                  </a:rPr>
                  <a:t>-1</a:t>
                </a:r>
                <a:endParaRPr lang="en-US" sz="12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0137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406893</xdr:colOff>
      <xdr:row>1</xdr:row>
      <xdr:rowOff>160867</xdr:rowOff>
    </xdr:from>
    <xdr:to>
      <xdr:col>17</xdr:col>
      <xdr:colOff>694266</xdr:colOff>
      <xdr:row>20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729860</xdr:colOff>
      <xdr:row>21</xdr:row>
      <xdr:rowOff>50800</xdr:rowOff>
    </xdr:from>
    <xdr:to>
      <xdr:col>20</xdr:col>
      <xdr:colOff>241299</xdr:colOff>
      <xdr:row>40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150" zoomScaleNormal="150" zoomScalePageLayoutView="150" workbookViewId="0">
      <selection activeCell="G18" sqref="G18"/>
    </sheetView>
  </sheetViews>
  <sheetFormatPr baseColWidth="10" defaultRowHeight="15" x14ac:dyDescent="0"/>
  <sheetData>
    <row r="1" spans="1:8">
      <c r="B1" t="s">
        <v>0</v>
      </c>
    </row>
    <row r="2" spans="1:8">
      <c r="A2" t="s">
        <v>1</v>
      </c>
      <c r="B2" t="s">
        <v>2</v>
      </c>
      <c r="C2" t="s">
        <v>3</v>
      </c>
      <c r="E2" t="s">
        <v>4</v>
      </c>
      <c r="G2" t="s">
        <v>5</v>
      </c>
      <c r="H2" t="s">
        <v>6</v>
      </c>
    </row>
    <row r="3" spans="1:8">
      <c r="A3">
        <v>30</v>
      </c>
      <c r="B3">
        <v>0.25799127989999998</v>
      </c>
      <c r="C3">
        <v>4.6700455209999998E-2</v>
      </c>
      <c r="E3">
        <f>C3/B3</f>
        <v>0.18101563443579011</v>
      </c>
      <c r="G3">
        <f>LOG10(A3)</f>
        <v>1.4771212547196624</v>
      </c>
      <c r="H3">
        <f>LOG10(B3)</f>
        <v>-0.58839497293333087</v>
      </c>
    </row>
    <row r="4" spans="1:8">
      <c r="A4">
        <v>35</v>
      </c>
      <c r="B4">
        <v>0.35329447089999999</v>
      </c>
      <c r="C4">
        <v>8.0416802630000006E-2</v>
      </c>
      <c r="E4">
        <f t="shared" ref="E4:E11" si="0">C4/B4</f>
        <v>0.22761975987097172</v>
      </c>
      <c r="G4">
        <f t="shared" ref="G4:G11" si="1">LOG10(A4)</f>
        <v>1.5440680443502757</v>
      </c>
      <c r="H4">
        <f t="shared" ref="H4:H11" si="2">LOG10(B4)</f>
        <v>-0.45186315927166393</v>
      </c>
    </row>
    <row r="5" spans="1:8">
      <c r="A5">
        <v>40</v>
      </c>
      <c r="B5">
        <v>0.47805717559999999</v>
      </c>
      <c r="C5">
        <v>9.8850787910000001E-2</v>
      </c>
      <c r="E5">
        <f t="shared" si="0"/>
        <v>0.20677607816666355</v>
      </c>
      <c r="G5">
        <f t="shared" si="1"/>
        <v>1.6020599913279623</v>
      </c>
      <c r="H5">
        <f t="shared" si="2"/>
        <v>-0.32052015869619777</v>
      </c>
    </row>
    <row r="6" spans="1:8">
      <c r="A6">
        <v>45</v>
      </c>
      <c r="B6">
        <v>0.5512071436</v>
      </c>
      <c r="C6">
        <v>0.12352328629999999</v>
      </c>
      <c r="E6">
        <f t="shared" si="0"/>
        <v>0.22409594602358487</v>
      </c>
      <c r="G6">
        <f t="shared" si="1"/>
        <v>1.6532125137753437</v>
      </c>
      <c r="H6">
        <f t="shared" si="2"/>
        <v>-0.25868516264259817</v>
      </c>
    </row>
    <row r="7" spans="1:8">
      <c r="A7">
        <v>50</v>
      </c>
      <c r="B7">
        <v>0.69309675630000001</v>
      </c>
      <c r="C7">
        <v>0.16870362880000001</v>
      </c>
      <c r="E7">
        <f t="shared" si="0"/>
        <v>0.24340559563516168</v>
      </c>
      <c r="G7">
        <f t="shared" si="1"/>
        <v>1.6989700043360187</v>
      </c>
      <c r="H7">
        <f t="shared" si="2"/>
        <v>-0.15920613365082478</v>
      </c>
    </row>
    <row r="8" spans="1:8">
      <c r="A8">
        <v>55</v>
      </c>
      <c r="B8">
        <v>0.85609108810000001</v>
      </c>
      <c r="C8">
        <v>0.19288430810000001</v>
      </c>
      <c r="E8">
        <f t="shared" si="0"/>
        <v>0.22530816028944481</v>
      </c>
      <c r="G8">
        <f t="shared" si="1"/>
        <v>1.7403626894942439</v>
      </c>
      <c r="H8">
        <f t="shared" si="2"/>
        <v>-6.7480023927309077E-2</v>
      </c>
    </row>
    <row r="9" spans="1:8">
      <c r="A9">
        <v>60</v>
      </c>
      <c r="B9">
        <v>1.034340091</v>
      </c>
      <c r="C9">
        <v>0.25847554490000002</v>
      </c>
      <c r="E9">
        <f t="shared" si="0"/>
        <v>0.24989415681461777</v>
      </c>
      <c r="G9">
        <f t="shared" si="1"/>
        <v>1.7781512503836436</v>
      </c>
      <c r="H9">
        <f t="shared" si="2"/>
        <v>1.4663358255180206E-2</v>
      </c>
    </row>
    <row r="10" spans="1:8">
      <c r="A10">
        <v>65</v>
      </c>
      <c r="B10">
        <v>1.1075423630000001</v>
      </c>
      <c r="C10">
        <v>0.20564318340000001</v>
      </c>
      <c r="E10">
        <f t="shared" si="0"/>
        <v>0.18567523037491251</v>
      </c>
      <c r="G10">
        <f t="shared" si="1"/>
        <v>1.8129133566428555</v>
      </c>
      <c r="H10">
        <f t="shared" si="2"/>
        <v>4.4360346782488166E-2</v>
      </c>
    </row>
    <row r="11" spans="1:8">
      <c r="A11">
        <v>70</v>
      </c>
      <c r="B11">
        <v>1.1357183420000001</v>
      </c>
      <c r="C11">
        <v>0.1754215828</v>
      </c>
      <c r="E11">
        <f t="shared" si="0"/>
        <v>0.15445870363516589</v>
      </c>
      <c r="G11">
        <f t="shared" si="1"/>
        <v>1.8450980400142569</v>
      </c>
      <c r="H11">
        <f t="shared" si="2"/>
        <v>5.5270639753596897E-2</v>
      </c>
    </row>
    <row r="15" spans="1:8">
      <c r="A15" t="s">
        <v>8</v>
      </c>
    </row>
    <row r="16" spans="1:8">
      <c r="A16">
        <v>30</v>
      </c>
      <c r="B16">
        <f>B3+0.18</f>
        <v>0.43799127989999997</v>
      </c>
    </row>
    <row r="17" spans="1:10">
      <c r="A17">
        <v>70</v>
      </c>
      <c r="B17">
        <f>B11-0.18</f>
        <v>0.95571834200000017</v>
      </c>
    </row>
    <row r="18" spans="1:10">
      <c r="A18" t="s">
        <v>9</v>
      </c>
    </row>
    <row r="19" spans="1:10">
      <c r="A19">
        <v>30</v>
      </c>
      <c r="B19">
        <f>B3-0.18</f>
        <v>7.7991279899999988E-2</v>
      </c>
    </row>
    <row r="20" spans="1:10">
      <c r="A20">
        <v>70</v>
      </c>
      <c r="B20">
        <f>B11+0.18</f>
        <v>1.315718342</v>
      </c>
    </row>
    <row r="28" spans="1:10" ht="16">
      <c r="J28" s="1"/>
    </row>
    <row r="31" spans="1:10">
      <c r="E31" t="s">
        <v>7</v>
      </c>
    </row>
  </sheetData>
  <phoneticPr fontId="4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Corello</dc:creator>
  <cp:lastModifiedBy>Heather Corello</cp:lastModifiedBy>
  <cp:lastPrinted>2016-02-16T03:43:11Z</cp:lastPrinted>
  <dcterms:created xsi:type="dcterms:W3CDTF">2016-01-14T05:14:52Z</dcterms:created>
  <dcterms:modified xsi:type="dcterms:W3CDTF">2016-05-23T03:19:06Z</dcterms:modified>
</cp:coreProperties>
</file>