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65146" windowWidth="2073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<sst xmlns="http://schemas.openxmlformats.org/spreadsheetml/2006/main" count="65" uniqueCount="16">
  <si>
    <t>Drop Height: 38.4cm</t>
  </si>
  <si>
    <t>Time:</t>
  </si>
  <si>
    <t>Trial 1</t>
  </si>
  <si>
    <t>Trial 2</t>
  </si>
  <si>
    <t>Trial 3</t>
  </si>
  <si>
    <t>Weight: 20g</t>
  </si>
  <si>
    <t>Weight: 25g</t>
  </si>
  <si>
    <t>Weight: 15g</t>
  </si>
  <si>
    <t>Drop Height: 28cm</t>
  </si>
  <si>
    <t>Drop Height: 48.8cm</t>
  </si>
  <si>
    <t>Energy</t>
  </si>
  <si>
    <t>Depth after 90 Seconds</t>
  </si>
  <si>
    <t>Weight Manipulated (DH=28cm):</t>
  </si>
  <si>
    <t>Time</t>
  </si>
  <si>
    <t>Distance</t>
  </si>
  <si>
    <t>Drop Height Manipulated (W=20g)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</si>
</sst>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Energy vs. Change in Projectile Displacement in Gel
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0535"/>
          <c:w val="1"/>
          <c:h val="0.92375"/>
        </c:manualLayout>
      </c:layout>
      <c:scatterChart>
        <c:scatterStyle val="smoothMarker"/>
        <c:varyColors val="0"/>
        <c:ser>
          <c:idx val="0"/>
          <c:order val="0"/>
          <c:tx>
            <c:v>Trial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</c:f>
              <c:numCache/>
            </c:numRef>
          </c:xVal>
          <c:yVal>
            <c:numRef>
              <c:f>Sheet2!$B$2:$B$10</c:f>
              <c:numCache/>
            </c:numRef>
          </c:yVal>
          <c:smooth val="1"/>
        </c:ser>
        <c:ser>
          <c:idx val="1"/>
          <c:order val="1"/>
          <c:tx>
            <c:v>Trial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</c:f>
              <c:numCache/>
            </c:numRef>
          </c:xVal>
          <c:yVal>
            <c:numRef>
              <c:f>Sheet2!$C$2:$C$10</c:f>
              <c:numCache/>
            </c:numRef>
          </c:yVal>
          <c:smooth val="1"/>
        </c:ser>
        <c:ser>
          <c:idx val="2"/>
          <c:order val="2"/>
          <c:tx>
            <c:v>Trial 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</c:f>
              <c:numCache/>
            </c:numRef>
          </c:xVal>
          <c:yVal>
            <c:numRef>
              <c:f>Sheet2!$D$2:$D$10</c:f>
              <c:numCache/>
            </c:numRef>
          </c:yVal>
          <c:smooth val="1"/>
        </c:ser>
        <c:axId val="4468993"/>
        <c:axId val="40220938"/>
      </c:scatterChart>
      <c:valAx>
        <c:axId val="4468993"/>
        <c:scaling>
          <c:orientation val="minMax"/>
          <c:max val="0.12000000000000001"/>
          <c:min val="0.04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(J)</a:t>
                </a:r>
              </a:p>
            </c:rich>
          </c:tx>
          <c:layout>
            <c:manualLayout>
              <c:xMode val="factor"/>
              <c:yMode val="factor"/>
              <c:x val="0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autoZero"/>
        <c:crossBetween val="midCat"/>
        <c:dispUnits/>
      </c:val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Projectile has Sunk in 90 Seconds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"/>
          <c:y val="0.529"/>
          <c:w val="0.3835"/>
          <c:h val="0.4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of Projectile vs. Projectile Displacement into Gelatin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175"/>
          <c:w val="0.69875"/>
          <c:h val="0.72775"/>
        </c:manualLayout>
      </c:layout>
      <c:scatterChart>
        <c:scatterStyle val="smoothMarker"/>
        <c:varyColors val="0"/>
        <c:ser>
          <c:idx val="0"/>
          <c:order val="0"/>
          <c:tx>
            <c:v>15g Weight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Sheet2!$A$13:$A$21</c:f>
              <c:numCache/>
            </c:numRef>
          </c:xVal>
          <c:yVal>
            <c:numRef>
              <c:f>Sheet2!$B$13:$B$21</c:f>
              <c:numCache/>
            </c:numRef>
          </c:yVal>
          <c:smooth val="1"/>
        </c:ser>
        <c:ser>
          <c:idx val="1"/>
          <c:order val="1"/>
          <c:tx>
            <c:v>20g Weight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noFill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Sheet2!$A$13:$A$21</c:f>
              <c:numCache/>
            </c:numRef>
          </c:xVal>
          <c:yVal>
            <c:numRef>
              <c:f>Sheet2!$C$13:$C$21</c:f>
              <c:numCache/>
            </c:numRef>
          </c:yVal>
          <c:smooth val="1"/>
        </c:ser>
        <c:ser>
          <c:idx val="2"/>
          <c:order val="2"/>
          <c:tx>
            <c:v>25g Weight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Sheet2!$A$13:$A$21</c:f>
              <c:numCache/>
            </c:numRef>
          </c:xVal>
          <c:yVal>
            <c:numRef>
              <c:f>Sheet2!$D$13:$D$21</c:f>
              <c:numCache/>
            </c:numRef>
          </c:yVal>
          <c:smooth val="1"/>
        </c:ser>
        <c:axId val="26444123"/>
        <c:axId val="36670516"/>
      </c:scatterChart>
      <c:valAx>
        <c:axId val="26444123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 val="autoZero"/>
        <c:crossBetween val="midCat"/>
        <c:dispUnits/>
        <c:majorUnit val="20"/>
      </c:valAx>
      <c:valAx>
        <c:axId val="3667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into Gelatin (cm)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65"/>
          <c:y val="0.4725"/>
          <c:w val="0.2055"/>
          <c:h val="0.2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Initial Drop Distance of Projectile vs. Projectile Displacement into Gelatin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8175"/>
          <c:w val="0.74575"/>
          <c:h val="0.675"/>
        </c:manualLayout>
      </c:layout>
      <c:scatterChart>
        <c:scatterStyle val="smoothMarker"/>
        <c:varyColors val="0"/>
        <c:ser>
          <c:idx val="0"/>
          <c:order val="0"/>
          <c:tx>
            <c:v>28.0cm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Sheet2!$A$25:$A$33</c:f>
              <c:numCache/>
            </c:numRef>
          </c:xVal>
          <c:yVal>
            <c:numRef>
              <c:f>Sheet2!$B$25:$B$33</c:f>
              <c:numCache/>
            </c:numRef>
          </c:yVal>
          <c:smooth val="1"/>
        </c:ser>
        <c:ser>
          <c:idx val="1"/>
          <c:order val="1"/>
          <c:tx>
            <c:v>38.4cm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Sheet2!$A$25:$A$33</c:f>
              <c:numCache/>
            </c:numRef>
          </c:xVal>
          <c:yVal>
            <c:numRef>
              <c:f>Sheet2!$C$25:$C$33</c:f>
              <c:numCache/>
            </c:numRef>
          </c:yVal>
          <c:smooth val="1"/>
        </c:ser>
        <c:ser>
          <c:idx val="2"/>
          <c:order val="2"/>
          <c:tx>
            <c:v>48.8cm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Sheet2!$A$25:$A$33</c:f>
              <c:numCache/>
            </c:numRef>
          </c:xVal>
          <c:yVal>
            <c:numRef>
              <c:f>Sheet2!$D$25:$D$33</c:f>
              <c:numCache/>
            </c:numRef>
          </c:yVal>
          <c:smooth val="1"/>
        </c:ser>
        <c:axId val="61599189"/>
        <c:axId val="17521790"/>
      </c:scatterChart>
      <c:valAx>
        <c:axId val="61599189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
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 val="autoZero"/>
        <c:crossBetween val="midCat"/>
        <c:dispUnits/>
        <c:majorUnit val="20"/>
      </c:valAx>
      <c:valAx>
        <c:axId val="1752179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Dispacement into Gelatin (cm)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1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4"/>
          <c:y val="0.4725"/>
          <c:w val="0.15625"/>
          <c:h val="0.2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19050</xdr:rowOff>
    </xdr:from>
    <xdr:to>
      <xdr:col>18</xdr:col>
      <xdr:colOff>142875</xdr:colOff>
      <xdr:row>15</xdr:row>
      <xdr:rowOff>95250</xdr:rowOff>
    </xdr:to>
    <xdr:graphicFrame>
      <xdr:nvGraphicFramePr>
        <xdr:cNvPr id="1" name="Chart 4"/>
        <xdr:cNvGraphicFramePr/>
      </xdr:nvGraphicFramePr>
      <xdr:xfrm>
        <a:off x="9763125" y="400050"/>
        <a:ext cx="13525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19050</xdr:rowOff>
    </xdr:from>
    <xdr:to>
      <xdr:col>14</xdr:col>
      <xdr:colOff>590550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4267200" y="1352550"/>
        <a:ext cx="4857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590550</xdr:colOff>
      <xdr:row>24</xdr:row>
      <xdr:rowOff>180975</xdr:rowOff>
    </xdr:from>
    <xdr:to>
      <xdr:col>15</xdr:col>
      <xdr:colOff>9525</xdr:colOff>
      <xdr:row>40</xdr:row>
      <xdr:rowOff>161925</xdr:rowOff>
    </xdr:to>
    <xdr:graphicFrame>
      <xdr:nvGraphicFramePr>
        <xdr:cNvPr id="3" name="Chart 7"/>
        <xdr:cNvGraphicFramePr/>
      </xdr:nvGraphicFramePr>
      <xdr:xfrm>
        <a:off x="4248150" y="4752975"/>
        <a:ext cx="49053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B1">
      <selection activeCell="Q24" sqref="Q24:T33"/>
    </sheetView>
  </sheetViews>
  <sheetFormatPr defaultColWidth="9.140625" defaultRowHeight="15"/>
  <cols>
    <col min="5" max="5" width="9.140625" style="4" customWidth="1"/>
    <col min="15" max="15" width="9.140625" style="4" customWidth="1"/>
    <col min="17" max="17" width="9.140625" style="3" customWidth="1"/>
  </cols>
  <sheetData>
    <row r="1" spans="1:18" ht="15">
      <c r="A1" t="s">
        <v>0</v>
      </c>
      <c r="D1" t="s">
        <v>7</v>
      </c>
      <c r="F1" t="s">
        <v>8</v>
      </c>
      <c r="I1" t="s">
        <v>7</v>
      </c>
      <c r="K1" t="s">
        <v>9</v>
      </c>
      <c r="N1" t="s">
        <v>7</v>
      </c>
      <c r="Q1" s="3" t="s">
        <v>10</v>
      </c>
      <c r="R1" t="s">
        <v>11</v>
      </c>
    </row>
    <row r="2" spans="1:20" ht="15">
      <c r="A2" t="s">
        <v>1</v>
      </c>
      <c r="B2" t="s">
        <v>2</v>
      </c>
      <c r="C2" t="s">
        <v>3</v>
      </c>
      <c r="D2" t="s">
        <v>4</v>
      </c>
      <c r="F2" t="s">
        <v>1</v>
      </c>
      <c r="G2" t="s">
        <v>2</v>
      </c>
      <c r="H2" t="s">
        <v>3</v>
      </c>
      <c r="I2" t="s">
        <v>4</v>
      </c>
      <c r="K2" t="s">
        <v>1</v>
      </c>
      <c r="L2" t="s">
        <v>2</v>
      </c>
      <c r="M2" t="s">
        <v>3</v>
      </c>
      <c r="N2" t="s">
        <v>4</v>
      </c>
      <c r="Q2" s="3">
        <f>0.28*9.81*0.015</f>
        <v>0.041202</v>
      </c>
      <c r="R2" s="1">
        <v>7.5</v>
      </c>
      <c r="S2" s="1">
        <v>6.2</v>
      </c>
      <c r="T2" s="1">
        <v>9.1</v>
      </c>
    </row>
    <row r="3" spans="1:20" ht="15">
      <c r="A3" s="2">
        <v>0</v>
      </c>
      <c r="B3" s="1">
        <v>3.8</v>
      </c>
      <c r="C3" s="1">
        <v>3.4</v>
      </c>
      <c r="D3" s="1">
        <v>3.8</v>
      </c>
      <c r="E3" s="4">
        <f>(B3+C3+D3)/3</f>
        <v>3.6666666666666665</v>
      </c>
      <c r="F3" s="2">
        <v>0</v>
      </c>
      <c r="G3" s="1">
        <v>1.8</v>
      </c>
      <c r="H3" s="1">
        <v>0.6</v>
      </c>
      <c r="I3" s="1">
        <v>3</v>
      </c>
      <c r="J3" s="4">
        <f>(G3+H3+I3)/3</f>
        <v>1.8</v>
      </c>
      <c r="K3" s="2">
        <v>0</v>
      </c>
      <c r="L3" s="1">
        <v>3.7</v>
      </c>
      <c r="M3" s="1">
        <v>4.1</v>
      </c>
      <c r="N3" s="1">
        <v>5</v>
      </c>
      <c r="O3" s="4">
        <f>(L3+M3+N3)/3</f>
        <v>4.266666666666667</v>
      </c>
      <c r="Q3" s="3">
        <f>0.28*9.81*0.02</f>
        <v>0.054936000000000006</v>
      </c>
      <c r="R3" s="1">
        <v>12.3</v>
      </c>
      <c r="S3" s="1">
        <v>10.2</v>
      </c>
      <c r="T3" s="1">
        <v>10.1</v>
      </c>
    </row>
    <row r="4" spans="1:20" ht="15">
      <c r="A4" s="2">
        <v>15</v>
      </c>
      <c r="B4" s="1">
        <v>5.5</v>
      </c>
      <c r="C4" s="1">
        <v>4.7</v>
      </c>
      <c r="D4" s="1">
        <v>5.2</v>
      </c>
      <c r="E4" s="4">
        <f aca="true" t="shared" si="0" ref="E4:E35">(B4+C4+D4)/3</f>
        <v>5.133333333333333</v>
      </c>
      <c r="F4" s="2">
        <v>15</v>
      </c>
      <c r="G4" s="1">
        <v>2.9</v>
      </c>
      <c r="H4" s="1">
        <v>1.2</v>
      </c>
      <c r="I4" s="1">
        <v>4.5</v>
      </c>
      <c r="J4" s="4">
        <f aca="true" t="shared" si="1" ref="J4:J35">(G4+H4+I4)/3</f>
        <v>2.8666666666666667</v>
      </c>
      <c r="K4" s="2">
        <v>15</v>
      </c>
      <c r="L4" s="1">
        <v>5.8</v>
      </c>
      <c r="M4" s="1">
        <v>5.4</v>
      </c>
      <c r="N4" s="1">
        <v>6.5</v>
      </c>
      <c r="O4" s="4">
        <f aca="true" t="shared" si="2" ref="O4:O43">(L4+M4+N4)/3</f>
        <v>5.8999999999999995</v>
      </c>
      <c r="Q4" s="3">
        <f>0.384*9.81*0.015</f>
        <v>0.0565056</v>
      </c>
      <c r="R4">
        <v>9.2</v>
      </c>
      <c r="S4">
        <v>6.6</v>
      </c>
      <c r="T4">
        <v>11</v>
      </c>
    </row>
    <row r="5" spans="1:20" ht="15">
      <c r="A5" s="2">
        <v>30</v>
      </c>
      <c r="B5" s="1">
        <v>6.4</v>
      </c>
      <c r="C5" s="1">
        <v>5.5</v>
      </c>
      <c r="D5" s="1">
        <v>6.4</v>
      </c>
      <c r="E5" s="4">
        <f t="shared" si="0"/>
        <v>6.1000000000000005</v>
      </c>
      <c r="F5" s="2">
        <v>30</v>
      </c>
      <c r="G5" s="1">
        <v>4.2</v>
      </c>
      <c r="H5" s="1">
        <v>3</v>
      </c>
      <c r="I5" s="1">
        <v>5.6</v>
      </c>
      <c r="J5" s="4">
        <f t="shared" si="1"/>
        <v>4.266666666666667</v>
      </c>
      <c r="K5" s="2">
        <v>30</v>
      </c>
      <c r="L5" s="1">
        <v>7.1</v>
      </c>
      <c r="M5" s="1">
        <v>6</v>
      </c>
      <c r="N5" s="1">
        <v>7.5</v>
      </c>
      <c r="O5" s="4">
        <f t="shared" si="2"/>
        <v>6.866666666666667</v>
      </c>
      <c r="Q5" s="3">
        <f>0.28*9.81*0.025</f>
        <v>0.06867000000000001</v>
      </c>
      <c r="R5" s="1">
        <v>12.3</v>
      </c>
      <c r="S5" s="1">
        <v>13</v>
      </c>
      <c r="T5">
        <v>13.1</v>
      </c>
    </row>
    <row r="6" spans="1:20" ht="15">
      <c r="A6" s="2">
        <v>45</v>
      </c>
      <c r="B6" s="1">
        <v>7</v>
      </c>
      <c r="C6" s="1">
        <v>6</v>
      </c>
      <c r="D6" s="1">
        <v>7.8</v>
      </c>
      <c r="E6" s="4">
        <f t="shared" si="0"/>
        <v>6.933333333333334</v>
      </c>
      <c r="F6" s="2">
        <v>45</v>
      </c>
      <c r="G6" s="1">
        <v>4.9</v>
      </c>
      <c r="H6" s="1">
        <v>4.1</v>
      </c>
      <c r="I6" s="1">
        <v>6.7</v>
      </c>
      <c r="J6" s="4">
        <f t="shared" si="1"/>
        <v>5.233333333333333</v>
      </c>
      <c r="K6" s="2">
        <v>45</v>
      </c>
      <c r="L6" s="1">
        <v>8.7</v>
      </c>
      <c r="M6" s="1">
        <v>6.5</v>
      </c>
      <c r="N6" s="1">
        <v>8.5</v>
      </c>
      <c r="O6" s="4">
        <f t="shared" si="2"/>
        <v>7.8999999999999995</v>
      </c>
      <c r="Q6" s="3">
        <f>0.488*9.81*0.015</f>
        <v>0.0718092</v>
      </c>
      <c r="R6" s="1">
        <v>11.2</v>
      </c>
      <c r="S6" s="1">
        <v>7.8</v>
      </c>
      <c r="T6" s="1">
        <v>10.4</v>
      </c>
    </row>
    <row r="7" spans="1:20" ht="15">
      <c r="A7" s="2">
        <v>60</v>
      </c>
      <c r="B7" s="1">
        <v>7.8</v>
      </c>
      <c r="C7" s="1">
        <v>6.1</v>
      </c>
      <c r="D7" s="1">
        <v>9</v>
      </c>
      <c r="E7" s="4">
        <f t="shared" si="0"/>
        <v>7.633333333333333</v>
      </c>
      <c r="F7" s="2">
        <v>60</v>
      </c>
      <c r="G7" s="1">
        <v>5.9</v>
      </c>
      <c r="H7" s="1">
        <v>4.8</v>
      </c>
      <c r="I7" s="1">
        <v>7.5</v>
      </c>
      <c r="J7" s="4">
        <f t="shared" si="1"/>
        <v>6.066666666666666</v>
      </c>
      <c r="K7" s="2">
        <v>60</v>
      </c>
      <c r="L7" s="1">
        <v>9.9</v>
      </c>
      <c r="M7" s="1">
        <v>7</v>
      </c>
      <c r="N7" s="1">
        <v>9.2</v>
      </c>
      <c r="O7" s="4">
        <f t="shared" si="2"/>
        <v>8.7</v>
      </c>
      <c r="Q7" s="3">
        <f>0.384*9.81*0.02</f>
        <v>0.0753408</v>
      </c>
      <c r="R7" s="1">
        <v>11.6</v>
      </c>
      <c r="S7" s="1">
        <v>9.2</v>
      </c>
      <c r="T7" s="1">
        <v>12.7</v>
      </c>
    </row>
    <row r="8" spans="1:20" ht="15">
      <c r="A8" s="2">
        <v>75</v>
      </c>
      <c r="B8" s="1">
        <v>8.5</v>
      </c>
      <c r="C8" s="1">
        <v>6.3</v>
      </c>
      <c r="D8" s="1">
        <v>10</v>
      </c>
      <c r="E8" s="4">
        <f t="shared" si="0"/>
        <v>8.266666666666667</v>
      </c>
      <c r="F8" s="2">
        <v>75</v>
      </c>
      <c r="G8" s="1">
        <v>6.5</v>
      </c>
      <c r="H8" s="1">
        <v>5.9</v>
      </c>
      <c r="I8" s="1">
        <v>8.2</v>
      </c>
      <c r="J8" s="4">
        <f t="shared" si="1"/>
        <v>6.866666666666667</v>
      </c>
      <c r="K8" s="2">
        <v>75</v>
      </c>
      <c r="L8" s="1">
        <v>10.5</v>
      </c>
      <c r="M8" s="1">
        <v>7.5</v>
      </c>
      <c r="N8" s="1">
        <v>10</v>
      </c>
      <c r="O8" s="4">
        <f t="shared" si="2"/>
        <v>9.333333333333334</v>
      </c>
      <c r="Q8" s="3">
        <f>0.384*9.81*0.025</f>
        <v>0.09417600000000001</v>
      </c>
      <c r="R8" s="1">
        <v>13.5</v>
      </c>
      <c r="S8" s="1">
        <v>13</v>
      </c>
      <c r="T8" s="1">
        <v>13.5</v>
      </c>
    </row>
    <row r="9" spans="1:20" ht="15">
      <c r="A9" s="2">
        <v>90</v>
      </c>
      <c r="B9" s="1">
        <v>9.2</v>
      </c>
      <c r="C9" s="1">
        <v>6.6</v>
      </c>
      <c r="D9" s="1">
        <v>11</v>
      </c>
      <c r="E9" s="4">
        <f t="shared" si="0"/>
        <v>8.933333333333332</v>
      </c>
      <c r="F9" s="2">
        <v>90</v>
      </c>
      <c r="G9" s="1">
        <v>7.5</v>
      </c>
      <c r="H9" s="1">
        <v>6.2</v>
      </c>
      <c r="I9" s="1">
        <v>9.1</v>
      </c>
      <c r="J9" s="4">
        <f t="shared" si="1"/>
        <v>7.599999999999999</v>
      </c>
      <c r="K9" s="2">
        <v>90</v>
      </c>
      <c r="L9" s="1">
        <v>11.2</v>
      </c>
      <c r="M9" s="1">
        <v>7.8</v>
      </c>
      <c r="N9" s="1">
        <v>10.4</v>
      </c>
      <c r="O9" s="4">
        <f t="shared" si="2"/>
        <v>9.799999999999999</v>
      </c>
      <c r="Q9" s="3">
        <f>0.488*9.81*0.02</f>
        <v>0.0957456</v>
      </c>
      <c r="R9" s="1">
        <v>12.7</v>
      </c>
      <c r="S9" s="1">
        <v>12.3</v>
      </c>
      <c r="T9" s="1">
        <v>12.6</v>
      </c>
    </row>
    <row r="10" spans="1:20" ht="15">
      <c r="A10" s="2">
        <v>105</v>
      </c>
      <c r="B10" s="1">
        <v>9.7</v>
      </c>
      <c r="C10" s="1">
        <v>7.7</v>
      </c>
      <c r="D10" s="1">
        <v>11.5</v>
      </c>
      <c r="E10" s="4">
        <f t="shared" si="0"/>
        <v>9.633333333333333</v>
      </c>
      <c r="F10" s="2">
        <v>105</v>
      </c>
      <c r="G10" s="1">
        <v>8.1</v>
      </c>
      <c r="H10" s="1">
        <v>7.2</v>
      </c>
      <c r="I10" s="1">
        <v>10.2</v>
      </c>
      <c r="J10" s="4">
        <f t="shared" si="1"/>
        <v>8.5</v>
      </c>
      <c r="K10" s="2">
        <v>105</v>
      </c>
      <c r="L10" s="1">
        <v>12</v>
      </c>
      <c r="M10" s="1">
        <v>8.7</v>
      </c>
      <c r="N10" s="1">
        <v>11</v>
      </c>
      <c r="O10" s="4">
        <f t="shared" si="2"/>
        <v>10.566666666666666</v>
      </c>
      <c r="Q10" s="3">
        <f>0.488*9.81*0.025</f>
        <v>0.11968200000000001</v>
      </c>
      <c r="R10" s="1">
        <v>12.7</v>
      </c>
      <c r="S10" s="1">
        <v>13.5</v>
      </c>
      <c r="T10" s="1">
        <v>13.5</v>
      </c>
    </row>
    <row r="11" spans="1:15" ht="15">
      <c r="A11" s="2">
        <v>120</v>
      </c>
      <c r="B11" s="1">
        <v>10.2</v>
      </c>
      <c r="C11" s="1">
        <v>8.5</v>
      </c>
      <c r="D11" s="1">
        <v>12.2</v>
      </c>
      <c r="E11" s="4">
        <f t="shared" si="0"/>
        <v>10.299999999999999</v>
      </c>
      <c r="F11" s="2">
        <v>120</v>
      </c>
      <c r="G11" s="1">
        <v>9.1</v>
      </c>
      <c r="H11" s="1">
        <v>8</v>
      </c>
      <c r="I11" s="1">
        <v>10.8</v>
      </c>
      <c r="J11" s="4">
        <f t="shared" si="1"/>
        <v>9.3</v>
      </c>
      <c r="K11" s="2">
        <v>120</v>
      </c>
      <c r="L11" s="1">
        <v>13.5</v>
      </c>
      <c r="M11" s="1">
        <v>9.4</v>
      </c>
      <c r="N11" s="1">
        <v>11.2</v>
      </c>
      <c r="O11" s="4">
        <f t="shared" si="2"/>
        <v>11.366666666666665</v>
      </c>
    </row>
    <row r="12" spans="10:17" ht="15">
      <c r="J12" s="4"/>
      <c r="Q12" s="3" t="s">
        <v>12</v>
      </c>
    </row>
    <row r="13" spans="1:18" ht="15">
      <c r="A13" t="s">
        <v>0</v>
      </c>
      <c r="D13" t="s">
        <v>5</v>
      </c>
      <c r="F13" t="s">
        <v>8</v>
      </c>
      <c r="I13" t="s">
        <v>5</v>
      </c>
      <c r="J13" s="4"/>
      <c r="K13" t="s">
        <v>9</v>
      </c>
      <c r="N13" t="s">
        <v>5</v>
      </c>
      <c r="Q13" s="3" t="s">
        <v>13</v>
      </c>
      <c r="R13" t="s">
        <v>14</v>
      </c>
    </row>
    <row r="14" spans="1:20" ht="15">
      <c r="A14" t="s">
        <v>1</v>
      </c>
      <c r="B14" t="s">
        <v>2</v>
      </c>
      <c r="C14" t="s">
        <v>3</v>
      </c>
      <c r="D14" t="s">
        <v>4</v>
      </c>
      <c r="F14" t="s">
        <v>1</v>
      </c>
      <c r="G14" t="s">
        <v>2</v>
      </c>
      <c r="H14" t="s">
        <v>3</v>
      </c>
      <c r="I14" t="s">
        <v>4</v>
      </c>
      <c r="J14" s="4"/>
      <c r="K14" t="s">
        <v>1</v>
      </c>
      <c r="L14" t="s">
        <v>2</v>
      </c>
      <c r="M14" t="s">
        <v>3</v>
      </c>
      <c r="N14" t="s">
        <v>4</v>
      </c>
      <c r="Q14" s="2">
        <v>0</v>
      </c>
      <c r="R14" s="5">
        <v>1.8</v>
      </c>
      <c r="S14" s="4">
        <v>3.5</v>
      </c>
      <c r="T14" s="4">
        <v>4.2</v>
      </c>
    </row>
    <row r="15" spans="1:20" ht="15">
      <c r="A15" s="2">
        <v>0</v>
      </c>
      <c r="B15" s="1">
        <v>3.5</v>
      </c>
      <c r="C15" s="1">
        <v>3.5</v>
      </c>
      <c r="D15" s="1">
        <v>4.6</v>
      </c>
      <c r="E15" s="4">
        <f t="shared" si="0"/>
        <v>3.8666666666666667</v>
      </c>
      <c r="F15" s="2">
        <v>0</v>
      </c>
      <c r="G15" s="1">
        <v>3.5</v>
      </c>
      <c r="H15" s="1">
        <v>3.5</v>
      </c>
      <c r="I15" s="1">
        <v>3.5</v>
      </c>
      <c r="J15" s="4">
        <f t="shared" si="1"/>
        <v>3.5</v>
      </c>
      <c r="K15" s="2">
        <v>0</v>
      </c>
      <c r="L15" s="1">
        <v>3.8</v>
      </c>
      <c r="M15" s="1">
        <v>4.1</v>
      </c>
      <c r="N15" s="1">
        <v>4.4</v>
      </c>
      <c r="O15" s="4">
        <f t="shared" si="2"/>
        <v>4.1000000000000005</v>
      </c>
      <c r="Q15" s="2">
        <v>15</v>
      </c>
      <c r="R15" s="5">
        <v>2.8666666666666667</v>
      </c>
      <c r="S15" s="4">
        <v>5.033333333333333</v>
      </c>
      <c r="T15" s="4">
        <v>5.933333333333334</v>
      </c>
    </row>
    <row r="16" spans="1:20" ht="15">
      <c r="A16" s="2">
        <v>15</v>
      </c>
      <c r="B16" s="1">
        <v>5.7</v>
      </c>
      <c r="C16" s="1">
        <v>5.5</v>
      </c>
      <c r="D16" s="1">
        <v>6.4</v>
      </c>
      <c r="E16" s="4">
        <f t="shared" si="0"/>
        <v>5.866666666666667</v>
      </c>
      <c r="F16" s="2">
        <v>15</v>
      </c>
      <c r="G16" s="1">
        <v>5.5</v>
      </c>
      <c r="H16" s="1">
        <v>4.6</v>
      </c>
      <c r="I16" s="1">
        <v>5</v>
      </c>
      <c r="J16" s="4">
        <f t="shared" si="1"/>
        <v>5.033333333333333</v>
      </c>
      <c r="K16" s="2">
        <v>10</v>
      </c>
      <c r="L16" s="1">
        <v>9</v>
      </c>
      <c r="M16" s="1">
        <v>6.8</v>
      </c>
      <c r="N16" s="1">
        <v>6.7</v>
      </c>
      <c r="O16" s="4">
        <f t="shared" si="2"/>
        <v>7.5</v>
      </c>
      <c r="Q16" s="2">
        <v>30</v>
      </c>
      <c r="R16" s="5">
        <v>4.266666666666667</v>
      </c>
      <c r="S16" s="4">
        <v>6.5</v>
      </c>
      <c r="T16" s="4">
        <v>7.566666666666666</v>
      </c>
    </row>
    <row r="17" spans="1:20" ht="15">
      <c r="A17" s="2">
        <v>30</v>
      </c>
      <c r="B17" s="1">
        <v>6.9</v>
      </c>
      <c r="C17" s="1">
        <v>6</v>
      </c>
      <c r="D17" s="1">
        <v>7.9</v>
      </c>
      <c r="E17" s="4">
        <f t="shared" si="0"/>
        <v>6.933333333333334</v>
      </c>
      <c r="F17" s="2">
        <v>30</v>
      </c>
      <c r="G17" s="1">
        <v>7.4</v>
      </c>
      <c r="H17" s="1">
        <v>6</v>
      </c>
      <c r="I17" s="1">
        <v>6.1</v>
      </c>
      <c r="J17" s="4">
        <f t="shared" si="1"/>
        <v>6.5</v>
      </c>
      <c r="K17" s="2">
        <v>20</v>
      </c>
      <c r="L17" s="1">
        <v>11.3</v>
      </c>
      <c r="M17" s="1">
        <v>7.9</v>
      </c>
      <c r="N17" s="1">
        <v>7.9</v>
      </c>
      <c r="O17" s="4">
        <f t="shared" si="2"/>
        <v>9.033333333333333</v>
      </c>
      <c r="Q17" s="2">
        <v>45</v>
      </c>
      <c r="R17" s="5">
        <v>5.233333333333333</v>
      </c>
      <c r="S17" s="4">
        <v>7.633333333333333</v>
      </c>
      <c r="T17" s="4">
        <v>9.2</v>
      </c>
    </row>
    <row r="18" spans="1:20" ht="15">
      <c r="A18" s="2">
        <v>45</v>
      </c>
      <c r="B18" s="1">
        <v>7.9</v>
      </c>
      <c r="C18" s="1">
        <v>6.9</v>
      </c>
      <c r="D18" s="1">
        <v>9.4</v>
      </c>
      <c r="E18" s="4">
        <f t="shared" si="0"/>
        <v>8.066666666666668</v>
      </c>
      <c r="F18" s="2">
        <v>45</v>
      </c>
      <c r="G18" s="1">
        <v>8.7</v>
      </c>
      <c r="H18" s="1">
        <v>6.9</v>
      </c>
      <c r="I18" s="1">
        <v>7.3</v>
      </c>
      <c r="J18" s="4">
        <f t="shared" si="1"/>
        <v>7.633333333333333</v>
      </c>
      <c r="K18" s="2">
        <v>30</v>
      </c>
      <c r="L18" s="1">
        <v>12.6</v>
      </c>
      <c r="M18" s="1">
        <v>8.5</v>
      </c>
      <c r="N18" s="1">
        <v>8.6</v>
      </c>
      <c r="O18" s="4">
        <f t="shared" si="2"/>
        <v>9.9</v>
      </c>
      <c r="Q18" s="2">
        <v>60</v>
      </c>
      <c r="R18" s="5">
        <v>6.066666666666666</v>
      </c>
      <c r="S18" s="4">
        <v>8.966666666666667</v>
      </c>
      <c r="T18" s="4">
        <v>10.666666666666666</v>
      </c>
    </row>
    <row r="19" spans="1:20" ht="15">
      <c r="A19" s="2">
        <v>60</v>
      </c>
      <c r="B19" s="1">
        <v>9.1</v>
      </c>
      <c r="C19" s="1">
        <v>7.6</v>
      </c>
      <c r="D19" s="1">
        <v>11</v>
      </c>
      <c r="E19" s="4">
        <f t="shared" si="0"/>
        <v>9.233333333333333</v>
      </c>
      <c r="F19" s="2">
        <v>60</v>
      </c>
      <c r="G19" s="1">
        <v>10.3</v>
      </c>
      <c r="H19" s="1">
        <v>8.2</v>
      </c>
      <c r="I19" s="1">
        <v>8.4</v>
      </c>
      <c r="J19" s="4">
        <f t="shared" si="1"/>
        <v>8.966666666666667</v>
      </c>
      <c r="K19" s="2">
        <v>40</v>
      </c>
      <c r="L19" s="1">
        <v>13.5</v>
      </c>
      <c r="M19" s="1">
        <v>9.5</v>
      </c>
      <c r="N19" s="1">
        <v>9.5</v>
      </c>
      <c r="O19" s="4">
        <f t="shared" si="2"/>
        <v>10.833333333333334</v>
      </c>
      <c r="Q19" s="2">
        <v>75</v>
      </c>
      <c r="R19" s="5">
        <v>6.866666666666667</v>
      </c>
      <c r="S19" s="4">
        <v>10.033333333333333</v>
      </c>
      <c r="T19" s="4">
        <v>12.033333333333333</v>
      </c>
    </row>
    <row r="20" spans="1:20" ht="15">
      <c r="A20" s="2">
        <v>75</v>
      </c>
      <c r="B20" s="1">
        <v>10.5</v>
      </c>
      <c r="C20" s="1">
        <v>8.4</v>
      </c>
      <c r="D20" s="1">
        <v>12.3</v>
      </c>
      <c r="E20" s="4">
        <f t="shared" si="0"/>
        <v>10.4</v>
      </c>
      <c r="F20" s="2">
        <v>75</v>
      </c>
      <c r="G20" s="1">
        <v>11.6</v>
      </c>
      <c r="H20" s="1">
        <v>9</v>
      </c>
      <c r="I20" s="1">
        <v>9.5</v>
      </c>
      <c r="J20" s="4">
        <f t="shared" si="1"/>
        <v>10.033333333333333</v>
      </c>
      <c r="K20" s="2">
        <v>50</v>
      </c>
      <c r="L20" s="1">
        <v>10.7</v>
      </c>
      <c r="M20" s="1">
        <v>10.1</v>
      </c>
      <c r="N20" s="1">
        <v>10.2</v>
      </c>
      <c r="O20" s="4">
        <f t="shared" si="2"/>
        <v>10.333333333333332</v>
      </c>
      <c r="Q20" s="2">
        <v>90</v>
      </c>
      <c r="R20" s="5">
        <v>7.599999999999999</v>
      </c>
      <c r="S20" s="4">
        <v>10.866666666666667</v>
      </c>
      <c r="T20" s="4">
        <v>12.799999999999999</v>
      </c>
    </row>
    <row r="21" spans="1:20" ht="15">
      <c r="A21" s="2">
        <v>90</v>
      </c>
      <c r="B21" s="1">
        <v>11.6</v>
      </c>
      <c r="C21" s="1">
        <v>9.2</v>
      </c>
      <c r="D21" s="1">
        <v>12.7</v>
      </c>
      <c r="E21" s="4">
        <f t="shared" si="0"/>
        <v>11.166666666666666</v>
      </c>
      <c r="F21" s="2">
        <v>90</v>
      </c>
      <c r="G21" s="1">
        <v>12.3</v>
      </c>
      <c r="H21" s="1">
        <v>10.2</v>
      </c>
      <c r="I21" s="1">
        <v>10.1</v>
      </c>
      <c r="J21" s="4">
        <f t="shared" si="1"/>
        <v>10.866666666666667</v>
      </c>
      <c r="K21" s="2">
        <v>60</v>
      </c>
      <c r="L21" s="1">
        <v>11.3</v>
      </c>
      <c r="M21" s="1">
        <v>10.6</v>
      </c>
      <c r="N21" s="1">
        <v>10.8</v>
      </c>
      <c r="O21" s="4">
        <f t="shared" si="2"/>
        <v>10.9</v>
      </c>
      <c r="Q21" s="2">
        <v>105</v>
      </c>
      <c r="R21" s="5">
        <v>8.5</v>
      </c>
      <c r="S21" s="4">
        <v>12</v>
      </c>
      <c r="T21" s="4">
        <v>13.366666666666667</v>
      </c>
    </row>
    <row r="22" spans="1:20" ht="15">
      <c r="A22" s="2">
        <v>105</v>
      </c>
      <c r="B22" s="1">
        <v>12.1</v>
      </c>
      <c r="C22" s="1">
        <v>10</v>
      </c>
      <c r="D22" s="1">
        <v>13.5</v>
      </c>
      <c r="E22" s="4">
        <f t="shared" si="0"/>
        <v>11.866666666666667</v>
      </c>
      <c r="F22" s="2">
        <v>105</v>
      </c>
      <c r="G22" s="1">
        <v>13.5</v>
      </c>
      <c r="H22" s="1">
        <v>11.2</v>
      </c>
      <c r="I22" s="1">
        <v>11.3</v>
      </c>
      <c r="J22" s="4">
        <f t="shared" si="1"/>
        <v>12</v>
      </c>
      <c r="K22" s="2">
        <v>70</v>
      </c>
      <c r="L22" s="1">
        <v>11.7</v>
      </c>
      <c r="M22" s="1">
        <v>11.4</v>
      </c>
      <c r="N22" s="1">
        <v>11.6</v>
      </c>
      <c r="O22" s="4">
        <f t="shared" si="2"/>
        <v>11.566666666666668</v>
      </c>
      <c r="Q22" s="2">
        <v>120</v>
      </c>
      <c r="R22" s="5">
        <v>9.3</v>
      </c>
      <c r="S22" s="4">
        <v>12.633333333333333</v>
      </c>
      <c r="T22" s="4">
        <v>13.5</v>
      </c>
    </row>
    <row r="23" spans="1:15" ht="15">
      <c r="A23" s="2">
        <v>120</v>
      </c>
      <c r="B23" s="1">
        <v>13.5</v>
      </c>
      <c r="C23" s="1">
        <v>10.5</v>
      </c>
      <c r="D23" s="1">
        <v>13.5</v>
      </c>
      <c r="E23" s="4">
        <f t="shared" si="0"/>
        <v>12.5</v>
      </c>
      <c r="F23" s="2">
        <v>120</v>
      </c>
      <c r="G23" s="1">
        <v>13.5</v>
      </c>
      <c r="H23" s="1">
        <v>12.2</v>
      </c>
      <c r="I23" s="1">
        <v>12.2</v>
      </c>
      <c r="J23" s="4">
        <f t="shared" si="1"/>
        <v>12.633333333333333</v>
      </c>
      <c r="K23" s="2">
        <v>80</v>
      </c>
      <c r="L23" s="1">
        <v>12.3</v>
      </c>
      <c r="M23" s="1">
        <v>11.8</v>
      </c>
      <c r="N23" s="1">
        <v>12.4</v>
      </c>
      <c r="O23" s="4">
        <f t="shared" si="2"/>
        <v>12.166666666666666</v>
      </c>
    </row>
    <row r="24" spans="10:17" ht="15">
      <c r="J24" s="4"/>
      <c r="K24" s="2">
        <v>90</v>
      </c>
      <c r="L24" s="1">
        <v>12.7</v>
      </c>
      <c r="M24" s="1">
        <v>12.3</v>
      </c>
      <c r="N24" s="1">
        <v>12.6</v>
      </c>
      <c r="O24" s="4">
        <f t="shared" si="2"/>
        <v>12.533333333333333</v>
      </c>
      <c r="Q24" s="3" t="s">
        <v>15</v>
      </c>
    </row>
    <row r="25" spans="1:20" ht="15">
      <c r="A25" t="s">
        <v>0</v>
      </c>
      <c r="D25" t="s">
        <v>6</v>
      </c>
      <c r="F25" t="s">
        <v>8</v>
      </c>
      <c r="I25" t="s">
        <v>6</v>
      </c>
      <c r="J25" s="4"/>
      <c r="K25" s="2">
        <v>100</v>
      </c>
      <c r="L25" s="1">
        <v>13.5</v>
      </c>
      <c r="M25" s="1">
        <v>13.5</v>
      </c>
      <c r="N25" s="1">
        <v>13.5</v>
      </c>
      <c r="O25" s="4">
        <f t="shared" si="2"/>
        <v>13.5</v>
      </c>
      <c r="Q25" s="2">
        <v>0</v>
      </c>
      <c r="R25" s="4">
        <v>3.6666666666666665</v>
      </c>
      <c r="S25" s="4">
        <v>1.8</v>
      </c>
      <c r="T25" s="4">
        <v>4.266666666666667</v>
      </c>
    </row>
    <row r="26" spans="1:20" ht="15">
      <c r="A26" t="s">
        <v>1</v>
      </c>
      <c r="B26" t="s">
        <v>2</v>
      </c>
      <c r="C26" t="s">
        <v>3</v>
      </c>
      <c r="D26" t="s">
        <v>4</v>
      </c>
      <c r="F26" t="s">
        <v>1</v>
      </c>
      <c r="G26" t="s">
        <v>2</v>
      </c>
      <c r="H26" t="s">
        <v>3</v>
      </c>
      <c r="I26" t="s">
        <v>4</v>
      </c>
      <c r="J26" s="4"/>
      <c r="K26" s="2">
        <v>110</v>
      </c>
      <c r="L26" s="1">
        <v>13.5</v>
      </c>
      <c r="M26" s="1">
        <v>13.5</v>
      </c>
      <c r="N26" s="1">
        <v>13.5</v>
      </c>
      <c r="O26" s="4">
        <f t="shared" si="2"/>
        <v>13.5</v>
      </c>
      <c r="Q26" s="2">
        <v>15</v>
      </c>
      <c r="R26" s="4">
        <v>5.133333333333333</v>
      </c>
      <c r="S26" s="4">
        <v>2.8666666666666667</v>
      </c>
      <c r="T26" s="4">
        <v>5.8999999999999995</v>
      </c>
    </row>
    <row r="27" spans="1:20" ht="15">
      <c r="A27" s="2">
        <v>0</v>
      </c>
      <c r="B27" s="1">
        <v>4.5</v>
      </c>
      <c r="C27" s="1">
        <v>4.4</v>
      </c>
      <c r="D27" s="1">
        <v>5.5</v>
      </c>
      <c r="E27" s="4">
        <f t="shared" si="0"/>
        <v>4.8</v>
      </c>
      <c r="F27" s="2">
        <v>0</v>
      </c>
      <c r="G27" s="1">
        <v>3</v>
      </c>
      <c r="H27" s="1">
        <v>4</v>
      </c>
      <c r="I27" s="1">
        <v>5.6</v>
      </c>
      <c r="J27" s="4">
        <f t="shared" si="1"/>
        <v>4.2</v>
      </c>
      <c r="K27" s="2">
        <v>120</v>
      </c>
      <c r="L27" s="1">
        <v>13.5</v>
      </c>
      <c r="M27" s="1">
        <v>13.5</v>
      </c>
      <c r="N27" s="1">
        <v>13.5</v>
      </c>
      <c r="O27" s="4">
        <f t="shared" si="2"/>
        <v>13.5</v>
      </c>
      <c r="Q27" s="2">
        <v>30</v>
      </c>
      <c r="R27" s="4">
        <v>6.1000000000000005</v>
      </c>
      <c r="S27" s="4">
        <v>4.266666666666667</v>
      </c>
      <c r="T27" s="4">
        <v>6.866666666666667</v>
      </c>
    </row>
    <row r="28" spans="1:20" ht="15">
      <c r="A28" s="2">
        <v>15</v>
      </c>
      <c r="B28" s="1">
        <v>8.9</v>
      </c>
      <c r="C28" s="1">
        <v>5.5</v>
      </c>
      <c r="D28" s="1">
        <v>6.4</v>
      </c>
      <c r="E28" s="4">
        <f t="shared" si="0"/>
        <v>6.933333333333334</v>
      </c>
      <c r="F28" s="2">
        <v>15</v>
      </c>
      <c r="G28" s="1">
        <v>4.3</v>
      </c>
      <c r="H28" s="1">
        <v>6</v>
      </c>
      <c r="I28" s="1">
        <v>7.5</v>
      </c>
      <c r="J28" s="4">
        <f t="shared" si="1"/>
        <v>5.933333333333334</v>
      </c>
      <c r="Q28" s="2">
        <v>45</v>
      </c>
      <c r="R28" s="4">
        <v>6.933333333333334</v>
      </c>
      <c r="S28" s="4">
        <v>5.233333333333333</v>
      </c>
      <c r="T28" s="4">
        <v>7.8999999999999995</v>
      </c>
    </row>
    <row r="29" spans="1:20" ht="15">
      <c r="A29" s="2">
        <v>30</v>
      </c>
      <c r="B29" s="1">
        <v>11</v>
      </c>
      <c r="C29" s="1">
        <v>8.9</v>
      </c>
      <c r="D29" s="1">
        <v>8.1</v>
      </c>
      <c r="E29" s="4">
        <f t="shared" si="0"/>
        <v>9.333333333333334</v>
      </c>
      <c r="F29" s="2">
        <v>30</v>
      </c>
      <c r="G29" s="1">
        <v>6.2</v>
      </c>
      <c r="H29" s="1">
        <v>7.5</v>
      </c>
      <c r="I29" s="1">
        <v>9</v>
      </c>
      <c r="J29" s="4">
        <f t="shared" si="1"/>
        <v>7.566666666666666</v>
      </c>
      <c r="K29" t="s">
        <v>9</v>
      </c>
      <c r="N29" t="s">
        <v>6</v>
      </c>
      <c r="Q29" s="2">
        <v>60</v>
      </c>
      <c r="R29" s="4">
        <v>7.633333333333333</v>
      </c>
      <c r="S29" s="4">
        <v>6.066666666666666</v>
      </c>
      <c r="T29" s="4">
        <v>8.7</v>
      </c>
    </row>
    <row r="30" spans="1:20" ht="15">
      <c r="A30" s="2">
        <v>45</v>
      </c>
      <c r="B30" s="1">
        <v>12.4</v>
      </c>
      <c r="C30" s="1">
        <v>11.3</v>
      </c>
      <c r="D30" s="1">
        <v>10.2</v>
      </c>
      <c r="E30" s="4">
        <f t="shared" si="0"/>
        <v>11.300000000000002</v>
      </c>
      <c r="F30" s="2">
        <v>45</v>
      </c>
      <c r="G30" s="1">
        <v>7.9</v>
      </c>
      <c r="H30" s="1">
        <v>9.5</v>
      </c>
      <c r="I30" s="1">
        <v>10.2</v>
      </c>
      <c r="J30" s="4">
        <f t="shared" si="1"/>
        <v>9.2</v>
      </c>
      <c r="K30" t="s">
        <v>1</v>
      </c>
      <c r="L30" t="s">
        <v>2</v>
      </c>
      <c r="M30" t="s">
        <v>3</v>
      </c>
      <c r="N30" t="s">
        <v>4</v>
      </c>
      <c r="Q30" s="2">
        <v>75</v>
      </c>
      <c r="R30" s="4">
        <v>8.266666666666667</v>
      </c>
      <c r="S30" s="4">
        <v>6.866666666666667</v>
      </c>
      <c r="T30" s="4">
        <v>9.333333333333334</v>
      </c>
    </row>
    <row r="31" spans="1:20" ht="15">
      <c r="A31" s="2">
        <v>60</v>
      </c>
      <c r="B31" s="1">
        <v>13.5</v>
      </c>
      <c r="C31" s="1">
        <v>12.7</v>
      </c>
      <c r="D31" s="1">
        <v>11.2</v>
      </c>
      <c r="E31" s="4">
        <f t="shared" si="0"/>
        <v>12.466666666666667</v>
      </c>
      <c r="F31" s="2">
        <v>60</v>
      </c>
      <c r="G31" s="1">
        <v>9.5</v>
      </c>
      <c r="H31" s="1">
        <v>10.9</v>
      </c>
      <c r="I31" s="1">
        <v>11.6</v>
      </c>
      <c r="J31" s="4">
        <f t="shared" si="1"/>
        <v>10.666666666666666</v>
      </c>
      <c r="K31" s="2">
        <v>0</v>
      </c>
      <c r="L31" s="1">
        <v>5.6</v>
      </c>
      <c r="M31" s="1">
        <v>4.8</v>
      </c>
      <c r="N31" s="1">
        <v>4.6</v>
      </c>
      <c r="O31" s="4">
        <f t="shared" si="2"/>
        <v>4.999999999999999</v>
      </c>
      <c r="Q31" s="2">
        <v>90</v>
      </c>
      <c r="R31" s="4">
        <v>8.933333333333332</v>
      </c>
      <c r="S31" s="4">
        <v>7.599999999999999</v>
      </c>
      <c r="T31" s="4">
        <v>9.799999999999999</v>
      </c>
    </row>
    <row r="32" spans="1:20" ht="15">
      <c r="A32" s="2">
        <v>75</v>
      </c>
      <c r="B32" s="1">
        <v>13.5</v>
      </c>
      <c r="C32" s="1">
        <v>12.7</v>
      </c>
      <c r="D32" s="1">
        <v>12.3</v>
      </c>
      <c r="E32" s="4">
        <f t="shared" si="0"/>
        <v>12.833333333333334</v>
      </c>
      <c r="F32" s="2">
        <v>75</v>
      </c>
      <c r="G32" s="1">
        <v>11.2</v>
      </c>
      <c r="H32" s="1">
        <v>12.5</v>
      </c>
      <c r="I32" s="1">
        <v>12.4</v>
      </c>
      <c r="J32" s="4">
        <f t="shared" si="1"/>
        <v>12.033333333333333</v>
      </c>
      <c r="K32" s="2">
        <v>10</v>
      </c>
      <c r="L32" s="1">
        <v>7.7</v>
      </c>
      <c r="M32" s="1">
        <v>6.2</v>
      </c>
      <c r="N32" s="1">
        <v>6.6</v>
      </c>
      <c r="O32" s="4">
        <f t="shared" si="2"/>
        <v>6.833333333333333</v>
      </c>
      <c r="Q32" s="2">
        <v>105</v>
      </c>
      <c r="R32" s="4">
        <v>9.633333333333333</v>
      </c>
      <c r="S32" s="4">
        <v>8.5</v>
      </c>
      <c r="T32" s="4">
        <v>10.566666666666666</v>
      </c>
    </row>
    <row r="33" spans="1:20" ht="15">
      <c r="A33" s="2">
        <v>90</v>
      </c>
      <c r="B33" s="1">
        <v>13.5</v>
      </c>
      <c r="C33" s="1">
        <v>13</v>
      </c>
      <c r="D33" s="1">
        <v>13.5</v>
      </c>
      <c r="E33" s="4">
        <f t="shared" si="0"/>
        <v>13.333333333333334</v>
      </c>
      <c r="F33" s="2">
        <v>90</v>
      </c>
      <c r="G33" s="1">
        <v>12.3</v>
      </c>
      <c r="H33" s="1">
        <v>13</v>
      </c>
      <c r="I33" s="1">
        <v>13.1</v>
      </c>
      <c r="J33" s="4">
        <f t="shared" si="1"/>
        <v>12.799999999999999</v>
      </c>
      <c r="K33" s="2">
        <v>20</v>
      </c>
      <c r="L33" s="1">
        <v>8.8</v>
      </c>
      <c r="M33" s="1">
        <v>7.7</v>
      </c>
      <c r="N33" s="1">
        <v>7.7</v>
      </c>
      <c r="O33" s="4">
        <f t="shared" si="2"/>
        <v>8.066666666666666</v>
      </c>
      <c r="Q33" s="2">
        <v>120</v>
      </c>
      <c r="R33" s="4">
        <v>10.299999999999999</v>
      </c>
      <c r="S33" s="4">
        <v>9.3</v>
      </c>
      <c r="T33" s="4">
        <v>11.366666666666665</v>
      </c>
    </row>
    <row r="34" spans="1:15" ht="15">
      <c r="A34" s="2">
        <v>105</v>
      </c>
      <c r="B34" s="1">
        <v>13.5</v>
      </c>
      <c r="C34" s="1">
        <v>13.5</v>
      </c>
      <c r="D34" s="1">
        <v>13.5</v>
      </c>
      <c r="E34" s="4">
        <f t="shared" si="0"/>
        <v>13.5</v>
      </c>
      <c r="F34" s="2">
        <v>105</v>
      </c>
      <c r="G34" s="1">
        <v>13.1</v>
      </c>
      <c r="H34" s="1">
        <v>13.5</v>
      </c>
      <c r="I34" s="1">
        <v>13.5</v>
      </c>
      <c r="J34" s="4">
        <f t="shared" si="1"/>
        <v>13.366666666666667</v>
      </c>
      <c r="K34" s="2">
        <v>30</v>
      </c>
      <c r="L34" s="1">
        <v>9.6</v>
      </c>
      <c r="M34" s="1">
        <v>8.8</v>
      </c>
      <c r="N34" s="1">
        <v>8</v>
      </c>
      <c r="O34" s="4">
        <f t="shared" si="2"/>
        <v>8.799999999999999</v>
      </c>
    </row>
    <row r="35" spans="1:15" ht="15">
      <c r="A35" s="2">
        <v>120</v>
      </c>
      <c r="B35" s="1">
        <v>13.5</v>
      </c>
      <c r="C35" s="1">
        <v>13.5</v>
      </c>
      <c r="D35" s="1">
        <v>13.5</v>
      </c>
      <c r="E35" s="4">
        <f t="shared" si="0"/>
        <v>13.5</v>
      </c>
      <c r="F35" s="2">
        <v>120</v>
      </c>
      <c r="G35" s="1">
        <v>13.5</v>
      </c>
      <c r="H35" s="1">
        <v>13.5</v>
      </c>
      <c r="I35" s="1">
        <v>13.5</v>
      </c>
      <c r="J35" s="4">
        <f t="shared" si="1"/>
        <v>13.5</v>
      </c>
      <c r="K35" s="2">
        <v>40</v>
      </c>
      <c r="L35" s="1">
        <v>10.2</v>
      </c>
      <c r="M35" s="1">
        <v>10.2</v>
      </c>
      <c r="N35" s="1">
        <v>10</v>
      </c>
      <c r="O35" s="4">
        <f t="shared" si="2"/>
        <v>10.133333333333333</v>
      </c>
    </row>
    <row r="36" spans="11:15" ht="15">
      <c r="K36" s="2">
        <v>50</v>
      </c>
      <c r="L36" s="1">
        <v>10.7</v>
      </c>
      <c r="M36" s="1">
        <v>11</v>
      </c>
      <c r="N36" s="1">
        <v>11.1</v>
      </c>
      <c r="O36" s="4">
        <f t="shared" si="2"/>
        <v>10.933333333333332</v>
      </c>
    </row>
    <row r="37" spans="11:15" ht="15">
      <c r="K37" s="2">
        <v>60</v>
      </c>
      <c r="L37" s="1">
        <v>11.3</v>
      </c>
      <c r="M37" s="1">
        <v>12.1</v>
      </c>
      <c r="N37" s="1">
        <v>12.1</v>
      </c>
      <c r="O37" s="4">
        <f t="shared" si="2"/>
        <v>11.833333333333334</v>
      </c>
    </row>
    <row r="38" spans="11:15" ht="15">
      <c r="K38" s="2">
        <v>70</v>
      </c>
      <c r="L38" s="1">
        <v>11.7</v>
      </c>
      <c r="M38" s="1">
        <v>12.7</v>
      </c>
      <c r="N38" s="1">
        <v>13.5</v>
      </c>
      <c r="O38" s="4">
        <f t="shared" si="2"/>
        <v>12.633333333333333</v>
      </c>
    </row>
    <row r="39" spans="11:15" ht="15">
      <c r="K39" s="2">
        <v>80</v>
      </c>
      <c r="L39" s="1">
        <v>12.3</v>
      </c>
      <c r="M39" s="1">
        <v>13.5</v>
      </c>
      <c r="N39" s="1">
        <v>13.5</v>
      </c>
      <c r="O39" s="4">
        <f t="shared" si="2"/>
        <v>13.1</v>
      </c>
    </row>
    <row r="40" spans="11:15" ht="15">
      <c r="K40" s="2">
        <v>90</v>
      </c>
      <c r="L40" s="1">
        <v>12.7</v>
      </c>
      <c r="M40" s="1">
        <v>13.5</v>
      </c>
      <c r="N40" s="1">
        <v>13.5</v>
      </c>
      <c r="O40" s="4">
        <f t="shared" si="2"/>
        <v>13.233333333333334</v>
      </c>
    </row>
    <row r="41" spans="11:15" ht="15">
      <c r="K41" s="2">
        <v>100</v>
      </c>
      <c r="L41" s="1">
        <v>13.5</v>
      </c>
      <c r="M41" s="1">
        <v>13.5</v>
      </c>
      <c r="N41" s="1">
        <v>13.5</v>
      </c>
      <c r="O41" s="4">
        <f t="shared" si="2"/>
        <v>13.5</v>
      </c>
    </row>
    <row r="42" spans="11:15" ht="15">
      <c r="K42" s="2">
        <v>110</v>
      </c>
      <c r="L42" s="1">
        <v>13.5</v>
      </c>
      <c r="M42" s="1">
        <v>13.5</v>
      </c>
      <c r="N42" s="1">
        <v>13.5</v>
      </c>
      <c r="O42" s="4">
        <f t="shared" si="2"/>
        <v>13.5</v>
      </c>
    </row>
    <row r="43" spans="11:15" ht="15">
      <c r="K43" s="2">
        <v>120</v>
      </c>
      <c r="L43" s="1">
        <v>13.5</v>
      </c>
      <c r="M43" s="1">
        <v>13.5</v>
      </c>
      <c r="N43" s="1">
        <v>13.5</v>
      </c>
      <c r="O43" s="4">
        <f t="shared" si="2"/>
        <v>13.5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Q33" sqref="Q33"/>
    </sheetView>
  </sheetViews>
  <sheetFormatPr defaultColWidth="9.140625" defaultRowHeight="15"/>
  <sheetData>
    <row r="1" spans="1:2" ht="15">
      <c r="A1" s="3" t="s">
        <v>10</v>
      </c>
      <c r="B1" t="s">
        <v>11</v>
      </c>
    </row>
    <row r="2" spans="1:4" ht="15">
      <c r="A2" s="3">
        <f>0.28*9.81*0.015</f>
        <v>0.041202</v>
      </c>
      <c r="B2" s="1">
        <v>7.5</v>
      </c>
      <c r="C2" s="1">
        <v>6.2</v>
      </c>
      <c r="D2" s="1">
        <v>9.1</v>
      </c>
    </row>
    <row r="3" spans="1:4" ht="15">
      <c r="A3" s="3">
        <f>0.28*9.81*0.02</f>
        <v>0.054936000000000006</v>
      </c>
      <c r="B3" s="1">
        <v>12.3</v>
      </c>
      <c r="C3" s="1">
        <v>10.2</v>
      </c>
      <c r="D3" s="1">
        <v>10.1</v>
      </c>
    </row>
    <row r="4" spans="1:4" ht="15">
      <c r="A4" s="3">
        <f>0.384*9.81*0.015</f>
        <v>0.0565056</v>
      </c>
      <c r="B4">
        <v>9.2</v>
      </c>
      <c r="C4">
        <v>6.6</v>
      </c>
      <c r="D4">
        <v>11</v>
      </c>
    </row>
    <row r="5" spans="1:4" ht="15">
      <c r="A5" s="3">
        <f>0.28*9.81*0.025</f>
        <v>0.06867000000000001</v>
      </c>
      <c r="B5" s="1">
        <v>12.3</v>
      </c>
      <c r="C5" s="1">
        <v>13</v>
      </c>
      <c r="D5">
        <v>13.1</v>
      </c>
    </row>
    <row r="6" spans="1:4" ht="15">
      <c r="A6" s="3">
        <f>0.488*9.81*0.015</f>
        <v>0.0718092</v>
      </c>
      <c r="B6" s="1">
        <v>11.2</v>
      </c>
      <c r="C6" s="1">
        <v>7.8</v>
      </c>
      <c r="D6" s="1">
        <v>10.4</v>
      </c>
    </row>
    <row r="7" spans="1:4" ht="15">
      <c r="A7" s="3">
        <f>0.384*9.81*0.02</f>
        <v>0.0753408</v>
      </c>
      <c r="B7" s="1">
        <v>11.6</v>
      </c>
      <c r="C7" s="1">
        <v>9.2</v>
      </c>
      <c r="D7" s="1">
        <v>12.7</v>
      </c>
    </row>
    <row r="8" spans="1:4" ht="15">
      <c r="A8" s="3">
        <f>0.384*9.81*0.025</f>
        <v>0.09417600000000001</v>
      </c>
      <c r="B8" s="1">
        <v>13.5</v>
      </c>
      <c r="C8" s="1">
        <v>13</v>
      </c>
      <c r="D8" s="1">
        <v>13.5</v>
      </c>
    </row>
    <row r="9" spans="1:4" ht="15">
      <c r="A9" s="3">
        <f>0.488*9.81*0.02</f>
        <v>0.0957456</v>
      </c>
      <c r="B9" s="1">
        <v>12.7</v>
      </c>
      <c r="C9" s="1">
        <v>12.3</v>
      </c>
      <c r="D9" s="1">
        <v>12.6</v>
      </c>
    </row>
    <row r="10" spans="1:4" ht="15">
      <c r="A10" s="3">
        <f>0.488*9.81*0.025</f>
        <v>0.11968200000000001</v>
      </c>
      <c r="B10" s="1">
        <v>12.7</v>
      </c>
      <c r="C10" s="1">
        <v>13.5</v>
      </c>
      <c r="D10" s="1">
        <v>13.5</v>
      </c>
    </row>
    <row r="12" spans="1:2" ht="15">
      <c r="A12" s="3" t="s">
        <v>13</v>
      </c>
      <c r="B12" t="s">
        <v>14</v>
      </c>
    </row>
    <row r="13" spans="1:4" ht="15">
      <c r="A13" s="2">
        <v>0</v>
      </c>
      <c r="B13" s="5">
        <v>1.8</v>
      </c>
      <c r="C13" s="4">
        <v>3.5</v>
      </c>
      <c r="D13" s="4">
        <v>4.2</v>
      </c>
    </row>
    <row r="14" spans="1:4" ht="15">
      <c r="A14" s="2">
        <v>15</v>
      </c>
      <c r="B14" s="5">
        <v>2.8666666666666667</v>
      </c>
      <c r="C14" s="4">
        <v>5.033333333333333</v>
      </c>
      <c r="D14" s="4">
        <v>5.933333333333334</v>
      </c>
    </row>
    <row r="15" spans="1:4" ht="15">
      <c r="A15" s="2">
        <v>30</v>
      </c>
      <c r="B15" s="5">
        <v>4.266666666666667</v>
      </c>
      <c r="C15" s="4">
        <v>6.5</v>
      </c>
      <c r="D15" s="4">
        <v>7.566666666666666</v>
      </c>
    </row>
    <row r="16" spans="1:4" ht="15">
      <c r="A16" s="2">
        <v>45</v>
      </c>
      <c r="B16" s="5">
        <v>5.233333333333333</v>
      </c>
      <c r="C16" s="4">
        <v>7.633333333333333</v>
      </c>
      <c r="D16" s="4">
        <v>9.2</v>
      </c>
    </row>
    <row r="17" spans="1:4" ht="15">
      <c r="A17" s="2">
        <v>60</v>
      </c>
      <c r="B17" s="5">
        <v>6.066666666666666</v>
      </c>
      <c r="C17" s="4">
        <v>8.966666666666667</v>
      </c>
      <c r="D17" s="4">
        <v>10.666666666666666</v>
      </c>
    </row>
    <row r="18" spans="1:4" ht="15">
      <c r="A18" s="2">
        <v>75</v>
      </c>
      <c r="B18" s="5">
        <v>6.866666666666667</v>
      </c>
      <c r="C18" s="4">
        <v>10.033333333333333</v>
      </c>
      <c r="D18" s="4">
        <v>12.033333333333333</v>
      </c>
    </row>
    <row r="19" spans="1:4" ht="15">
      <c r="A19" s="2">
        <v>90</v>
      </c>
      <c r="B19" s="5">
        <v>7.599999999999999</v>
      </c>
      <c r="C19" s="4">
        <v>10.866666666666667</v>
      </c>
      <c r="D19" s="4">
        <v>12.799999999999999</v>
      </c>
    </row>
    <row r="20" spans="1:4" ht="15">
      <c r="A20" s="2">
        <v>105</v>
      </c>
      <c r="B20" s="5">
        <v>8.5</v>
      </c>
      <c r="C20" s="4">
        <v>12</v>
      </c>
      <c r="D20" s="4">
        <v>13.366666666666667</v>
      </c>
    </row>
    <row r="21" spans="1:4" ht="15">
      <c r="A21" s="2">
        <v>120</v>
      </c>
      <c r="B21" s="5">
        <v>9.3</v>
      </c>
      <c r="C21" s="4">
        <v>12.633333333333333</v>
      </c>
      <c r="D21" s="4">
        <v>13.5</v>
      </c>
    </row>
    <row r="22" ht="15">
      <c r="E22">
        <f>(4.7/2)^2*3.14159</f>
        <v>17.349430775000002</v>
      </c>
    </row>
    <row r="24" spans="1:4" ht="15">
      <c r="A24" s="4" t="s">
        <v>15</v>
      </c>
      <c r="B24" s="4"/>
      <c r="C24" s="4"/>
      <c r="D24" s="4"/>
    </row>
    <row r="25" spans="1:4" ht="15">
      <c r="A25" s="2">
        <v>0</v>
      </c>
      <c r="B25" s="4">
        <v>1.8</v>
      </c>
      <c r="C25" s="4">
        <v>3.6666666666666665</v>
      </c>
      <c r="D25" s="4">
        <v>4.266666666666667</v>
      </c>
    </row>
    <row r="26" spans="1:4" ht="15">
      <c r="A26" s="2">
        <v>15</v>
      </c>
      <c r="B26" s="4">
        <v>2.8666666666666667</v>
      </c>
      <c r="C26" s="4">
        <v>5.133333333333333</v>
      </c>
      <c r="D26" s="4">
        <v>5.8999999999999995</v>
      </c>
    </row>
    <row r="27" spans="1:4" ht="15">
      <c r="A27" s="2">
        <v>30</v>
      </c>
      <c r="B27" s="4">
        <v>4.266666666666667</v>
      </c>
      <c r="C27" s="4">
        <v>6.1000000000000005</v>
      </c>
      <c r="D27" s="4">
        <v>6.866666666666667</v>
      </c>
    </row>
    <row r="28" spans="1:4" ht="15">
      <c r="A28" s="2">
        <v>45</v>
      </c>
      <c r="B28" s="4">
        <v>5.233333333333333</v>
      </c>
      <c r="C28" s="4">
        <v>6.933333333333334</v>
      </c>
      <c r="D28" s="4">
        <v>7.8999999999999995</v>
      </c>
    </row>
    <row r="29" spans="1:4" ht="15">
      <c r="A29" s="2">
        <v>60</v>
      </c>
      <c r="B29" s="4">
        <v>6.066666666666666</v>
      </c>
      <c r="C29" s="4">
        <v>7.633333333333333</v>
      </c>
      <c r="D29" s="4">
        <v>8.7</v>
      </c>
    </row>
    <row r="30" spans="1:4" ht="15">
      <c r="A30" s="2">
        <v>75</v>
      </c>
      <c r="B30" s="4">
        <v>6.866666666666667</v>
      </c>
      <c r="C30" s="4">
        <v>8.266666666666667</v>
      </c>
      <c r="D30" s="4">
        <v>9.333333333333334</v>
      </c>
    </row>
    <row r="31" spans="1:4" ht="15">
      <c r="A31" s="2">
        <v>90</v>
      </c>
      <c r="B31" s="4">
        <v>7.599999999999999</v>
      </c>
      <c r="C31" s="4">
        <v>8.933333333333332</v>
      </c>
      <c r="D31" s="4">
        <v>9.799999999999999</v>
      </c>
    </row>
    <row r="32" spans="1:4" ht="15">
      <c r="A32" s="2">
        <v>105</v>
      </c>
      <c r="B32" s="4">
        <v>8.5</v>
      </c>
      <c r="C32" s="4">
        <v>9.633333333333333</v>
      </c>
      <c r="D32" s="4">
        <v>10.566666666666666</v>
      </c>
    </row>
    <row r="33" spans="1:4" ht="15">
      <c r="A33" s="2">
        <v>120</v>
      </c>
      <c r="B33" s="4">
        <v>9.3</v>
      </c>
      <c r="C33" s="4">
        <v>10.299999999999999</v>
      </c>
      <c r="D33" s="4">
        <v>11.366666666666665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2011-01-23T04:11:45Z</dcterms:created>
  <dcterms:modified xsi:type="dcterms:W3CDTF">2011-05-26T05:44:21Z</dcterms:modified>
  <cp:category/>
  <cp:version/>
  <cp:contentType/>
  <cp:contentStatus/>
</cp:coreProperties>
</file>