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8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<sst xmlns="http://schemas.openxmlformats.org/spreadsheetml/2006/main" count="27" uniqueCount="27">
  <si>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Weight</t>
  </si>
  <si>
    <t>time</t>
  </si>
  <si>
    <t>height travelled</t>
  </si>
  <si>
    <t>potential energy</t>
  </si>
  <si>
    <t>maximum potential energy</t>
  </si>
  <si>
    <t>minimum potential energy</t>
  </si>
  <si>
    <t>disance from fulcrum in m</t>
  </si>
  <si>
    <t>minimum distance</t>
  </si>
  <si>
    <t>maximum distance</t>
  </si>
  <si>
    <t>Maximum height travelled</t>
  </si>
  <si>
    <t>minimum height travelled</t>
  </si>
  <si>
    <t>Maximum weight</t>
  </si>
  <si>
    <t>minimum weight</t>
  </si>
  <si>
    <t>maximum time</t>
  </si>
  <si>
    <t>minimum time</t>
  </si>
  <si>
    <t>T</t>
  </si>
  <si>
    <t>T min</t>
  </si>
  <si>
    <t>T max</t>
  </si>
  <si>
    <t>M</t>
  </si>
  <si>
    <t>M max</t>
  </si>
  <si>
    <t>M min</t>
  </si>
  <si>
    <t>S=.5*9.8(T/2)^2</t>
  </si>
  <si>
    <t>S=.5*9.8(T max/2)^2</t>
  </si>
  <si>
    <t>S=.5*9.8(T min/2)^2</t>
  </si>
  <si>
    <t>Ep=M*9.8*S</t>
  </si>
  <si>
    <t>Ep=M max*9.8*S max</t>
  </si>
  <si>
    <t>Ep=M min*9.8*S 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</si>
</sst>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Potential Energy versus Distance from Fulcrum for 1 Kilogram Weight</a:t>
            </a:r>
          </a:p>
        </c:rich>
      </c:tx>
      <c:layout>
        <c:manualLayout>
          <c:xMode val="factor"/>
          <c:yMode val="factor"/>
          <c:x val="0.14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7075"/>
          <c:w val="0.7525"/>
          <c:h val="0.62575"/>
        </c:manualLayout>
      </c:layout>
      <c:scatterChart>
        <c:scatterStyle val="lineMarker"/>
        <c:varyColors val="0"/>
        <c:ser>
          <c:idx val="0"/>
          <c:order val="0"/>
          <c:tx>
            <c:v>1 Kilogram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0"/>
            <c:dispRSqr val="0"/>
          </c:trendline>
          <c:errBars>
            <c:errDir val="y"/>
            <c:errBarType val="both"/>
            <c:errValType val="fixedVal"/>
            <c:val val="4"/>
            <c:noEndCap val="0"/>
          </c:errBars>
          <c:xVal>
            <c:numRef>
              <c:f>Sheet1!$G$7:$G$10</c:f>
              <c:numCache>
                <c:ptCount val="4"/>
                <c:pt idx="0">
                  <c:v>1.0922</c:v>
                </c:pt>
                <c:pt idx="1">
                  <c:v>0.9398</c:v>
                </c:pt>
                <c:pt idx="2">
                  <c:v>0.7874</c:v>
                </c:pt>
                <c:pt idx="3">
                  <c:v>0.635</c:v>
                </c:pt>
              </c:numCache>
            </c:numRef>
          </c:xVal>
          <c:yVal>
            <c:numRef>
              <c:f>Sheet1!$M$7:$M$10</c:f>
              <c:numCache>
                <c:ptCount val="4"/>
                <c:pt idx="0">
                  <c:v>22.862322000000002</c:v>
                </c:pt>
                <c:pt idx="1">
                  <c:v>7.303842000000001</c:v>
                </c:pt>
                <c:pt idx="2">
                  <c:v>56.010528000000015</c:v>
                </c:pt>
                <c:pt idx="3">
                  <c:v>84.94257800000003</c:v>
                </c:pt>
              </c:numCache>
            </c:numRef>
          </c:yVal>
          <c:smooth val="0"/>
        </c:ser>
        <c:axId val="33091449"/>
        <c:axId val="29387586"/>
      </c:scatterChart>
      <c:valAx>
        <c:axId val="33091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(in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7586"/>
        <c:crosses val="autoZero"/>
        <c:crossBetween val="midCat"/>
        <c:dispUnits/>
      </c:valAx>
      <c:valAx>
        <c:axId val="29387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Potential energy (in 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1449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145"/>
          <c:y val="0.4965"/>
          <c:w val="0.18125"/>
          <c:h val="0.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Potential Energy versus Distance from Fulcrum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75"/>
          <c:w val="0.6847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1.1 Kilogram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0"/>
            <c:dispRSqr val="0"/>
          </c:trendline>
          <c:errBars>
            <c:errDir val="y"/>
            <c:errBarType val="both"/>
            <c:errValType val="fixedVal"/>
            <c:val val="4"/>
            <c:noEndCap val="0"/>
          </c:errBars>
          <c:xVal>
            <c:numRef>
              <c:f>Sheet1!$G$11:$G$14</c:f>
              <c:numCache>
                <c:ptCount val="4"/>
                <c:pt idx="0">
                  <c:v>1.0922</c:v>
                </c:pt>
                <c:pt idx="1">
                  <c:v>0.9398</c:v>
                </c:pt>
                <c:pt idx="2">
                  <c:v>0.7874</c:v>
                </c:pt>
                <c:pt idx="3">
                  <c:v>0.635</c:v>
                </c:pt>
              </c:numCache>
            </c:numRef>
          </c:xVal>
          <c:yVal>
            <c:numRef>
              <c:f>Sheet1!$M$11:$M$14</c:f>
              <c:numCache>
                <c:ptCount val="4"/>
                <c:pt idx="0">
                  <c:v>10.935474550000004</c:v>
                </c:pt>
                <c:pt idx="1">
                  <c:v>37.716228550000004</c:v>
                </c:pt>
                <c:pt idx="2">
                  <c:v>66.85284375000002</c:v>
                </c:pt>
                <c:pt idx="3">
                  <c:v>4.5968345500000005</c:v>
                </c:pt>
              </c:numCache>
            </c:numRef>
          </c:yVal>
          <c:smooth val="0"/>
        </c:ser>
        <c:axId val="63161683"/>
        <c:axId val="31584236"/>
      </c:scatterChart>
      <c:valAx>
        <c:axId val="6316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Fulcrum (In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4236"/>
        <c:crosses val="autoZero"/>
        <c:crossBetween val="midCat"/>
        <c:dispUnits/>
      </c:valAx>
      <c:valAx>
        <c:axId val="315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Potential Energy (in 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16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Potential Energy versus Distance from Fulcrum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1.5 Kilogram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0"/>
            <c:dispRSqr val="0"/>
          </c:trendline>
          <c:errBars>
            <c:errDir val="y"/>
            <c:errBarType val="both"/>
            <c:errValType val="fixedVal"/>
            <c:val val="4"/>
            <c:noEndCap val="0"/>
          </c:errBars>
          <c:xVal>
            <c:numRef>
              <c:f>Sheet1!$G$15:$G$18</c:f>
              <c:numCache>
                <c:ptCount val="4"/>
                <c:pt idx="0">
                  <c:v>1.0922</c:v>
                </c:pt>
                <c:pt idx="1">
                  <c:v>0.9398</c:v>
                </c:pt>
                <c:pt idx="2">
                  <c:v>0.7874</c:v>
                </c:pt>
                <c:pt idx="3">
                  <c:v>0.635</c:v>
                </c:pt>
              </c:numCache>
            </c:numRef>
          </c:xVal>
          <c:yVal>
            <c:numRef>
              <c:f>Sheet1!$M$15:$M$18</c:f>
              <c:numCache>
                <c:ptCount val="4"/>
                <c:pt idx="0">
                  <c:v>25.9308</c:v>
                </c:pt>
                <c:pt idx="1">
                  <c:v>43.263018750000015</c:v>
                </c:pt>
                <c:pt idx="2">
                  <c:v>76.416627</c:v>
                </c:pt>
                <c:pt idx="3">
                  <c:v>57.05496300000001</c:v>
                </c:pt>
              </c:numCache>
            </c:numRef>
          </c:yVal>
          <c:smooth val="0"/>
        </c:ser>
        <c:axId val="15822669"/>
        <c:axId val="8186294"/>
      </c:scatterChart>
      <c:valAx>
        <c:axId val="15822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Fulcrum (in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86294"/>
        <c:crosses val="autoZero"/>
        <c:crossBetween val="midCat"/>
        <c:dispUnits/>
      </c:valAx>
      <c:valAx>
        <c:axId val="818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Potentia Energy (in 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2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Potential Energy versus Distance from Fulcrum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 Kilograms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0"/>
            <c:dispRSqr val="0"/>
          </c:trendline>
          <c:errBars>
            <c:errDir val="y"/>
            <c:errBarType val="both"/>
            <c:errValType val="fixedVal"/>
            <c:val val="4"/>
            <c:noEndCap val="0"/>
          </c:errBars>
          <c:xVal>
            <c:numRef>
              <c:f>Sheet1!$G$19:$G$22</c:f>
              <c:numCache>
                <c:ptCount val="4"/>
                <c:pt idx="0">
                  <c:v>1.0922</c:v>
                </c:pt>
                <c:pt idx="1">
                  <c:v>0.9398</c:v>
                </c:pt>
                <c:pt idx="2">
                  <c:v>0.7874</c:v>
                </c:pt>
                <c:pt idx="3">
                  <c:v>0.635</c:v>
                </c:pt>
              </c:numCache>
            </c:numRef>
          </c:xVal>
          <c:yVal>
            <c:numRef>
              <c:f>Sheet1!$M$19:$M$22</c:f>
              <c:numCache>
                <c:ptCount val="4"/>
                <c:pt idx="0">
                  <c:v>43.11235600000002</c:v>
                </c:pt>
                <c:pt idx="1">
                  <c:v>54.02250000000001</c:v>
                </c:pt>
                <c:pt idx="2">
                  <c:v>35.736484000000004</c:v>
                </c:pt>
                <c:pt idx="3">
                  <c:v>99.92001600000002</c:v>
                </c:pt>
              </c:numCache>
            </c:numRef>
          </c:yVal>
          <c:smooth val="0"/>
        </c:ser>
        <c:axId val="6567783"/>
        <c:axId val="59110048"/>
      </c:scatterChart>
      <c:valAx>
        <c:axId val="656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(in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0048"/>
        <c:crosses val="autoZero"/>
        <c:crossBetween val="midCat"/>
        <c:dispUnits/>
      </c:valAx>
      <c:valAx>
        <c:axId val="59110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Potential Energy (in 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Potential Energy versus Distance from Fulcrum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.5 Kilograms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0"/>
            <c:dispRSqr val="0"/>
          </c:trendline>
          <c:errBars>
            <c:errDir val="y"/>
            <c:errBarType val="both"/>
            <c:errValType val="fixedVal"/>
            <c:val val="4"/>
            <c:noEndCap val="0"/>
          </c:errBars>
          <c:xVal>
            <c:numRef>
              <c:f>Sheet1!$G$3:$G$6</c:f>
              <c:numCache>
                <c:ptCount val="4"/>
                <c:pt idx="0">
                  <c:v>1.0922</c:v>
                </c:pt>
                <c:pt idx="1">
                  <c:v>0.9398</c:v>
                </c:pt>
                <c:pt idx="2">
                  <c:v>0.7874</c:v>
                </c:pt>
                <c:pt idx="3">
                  <c:v>0.635</c:v>
                </c:pt>
              </c:numCache>
            </c:numRef>
          </c:xVal>
          <c:yVal>
            <c:numRef>
              <c:f>Sheet1!$M$3:$M$6</c:f>
              <c:numCache>
                <c:ptCount val="4"/>
                <c:pt idx="0">
                  <c:v>10.939556250000003</c:v>
                </c:pt>
                <c:pt idx="1">
                  <c:v>5.764801</c:v>
                </c:pt>
                <c:pt idx="2">
                  <c:v>64.577296</c:v>
                </c:pt>
                <c:pt idx="3">
                  <c:v>21.897720250000006</c:v>
                </c:pt>
              </c:numCache>
            </c:numRef>
          </c:yVal>
          <c:smooth val="0"/>
        </c:ser>
        <c:axId val="62228385"/>
        <c:axId val="23184554"/>
      </c:scatterChart>
      <c:valAx>
        <c:axId val="6222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(in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84554"/>
        <c:crosses val="autoZero"/>
        <c:crossBetween val="midCat"/>
        <c:dispUnits/>
      </c:valAx>
      <c:valAx>
        <c:axId val="2318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Potential Energy (in 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28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25</xdr:row>
      <xdr:rowOff>152400</xdr:rowOff>
    </xdr:from>
    <xdr:to>
      <xdr:col>7</xdr:col>
      <xdr:colOff>971550</xdr:colOff>
      <xdr:row>47</xdr:row>
      <xdr:rowOff>142875</xdr:rowOff>
    </xdr:to>
    <xdr:graphicFrame>
      <xdr:nvGraphicFramePr>
        <xdr:cNvPr id="1" name="Chart 5"/>
        <xdr:cNvGraphicFramePr/>
      </xdr:nvGraphicFramePr>
      <xdr:xfrm>
        <a:off x="561975" y="4200525"/>
        <a:ext cx="5886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52</xdr:row>
      <xdr:rowOff>0</xdr:rowOff>
    </xdr:from>
    <xdr:to>
      <xdr:col>7</xdr:col>
      <xdr:colOff>847725</xdr:colOff>
      <xdr:row>73</xdr:row>
      <xdr:rowOff>152400</xdr:rowOff>
    </xdr:to>
    <xdr:graphicFrame>
      <xdr:nvGraphicFramePr>
        <xdr:cNvPr id="2" name="Chart 6"/>
        <xdr:cNvGraphicFramePr/>
      </xdr:nvGraphicFramePr>
      <xdr:xfrm>
        <a:off x="161925" y="8420100"/>
        <a:ext cx="61626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76</xdr:row>
      <xdr:rowOff>104775</xdr:rowOff>
    </xdr:from>
    <xdr:to>
      <xdr:col>7</xdr:col>
      <xdr:colOff>790575</xdr:colOff>
      <xdr:row>98</xdr:row>
      <xdr:rowOff>95250</xdr:rowOff>
    </xdr:to>
    <xdr:graphicFrame>
      <xdr:nvGraphicFramePr>
        <xdr:cNvPr id="3" name="Chart 7"/>
        <xdr:cNvGraphicFramePr/>
      </xdr:nvGraphicFramePr>
      <xdr:xfrm>
        <a:off x="104775" y="12411075"/>
        <a:ext cx="61626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114300</xdr:colOff>
      <xdr:row>60</xdr:row>
      <xdr:rowOff>38100</xdr:rowOff>
    </xdr:from>
    <xdr:to>
      <xdr:col>13</xdr:col>
      <xdr:colOff>295275</xdr:colOff>
      <xdr:row>82</xdr:row>
      <xdr:rowOff>114300</xdr:rowOff>
    </xdr:to>
    <xdr:graphicFrame>
      <xdr:nvGraphicFramePr>
        <xdr:cNvPr id="4" name="Chart 8"/>
        <xdr:cNvGraphicFramePr/>
      </xdr:nvGraphicFramePr>
      <xdr:xfrm>
        <a:off x="6686550" y="9753600"/>
        <a:ext cx="61436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762000</xdr:colOff>
      <xdr:row>26</xdr:row>
      <xdr:rowOff>104775</xdr:rowOff>
    </xdr:from>
    <xdr:to>
      <xdr:col>13</xdr:col>
      <xdr:colOff>962025</xdr:colOff>
      <xdr:row>48</xdr:row>
      <xdr:rowOff>95250</xdr:rowOff>
    </xdr:to>
    <xdr:graphicFrame>
      <xdr:nvGraphicFramePr>
        <xdr:cNvPr id="5" name="Chart 9"/>
        <xdr:cNvGraphicFramePr/>
      </xdr:nvGraphicFramePr>
      <xdr:xfrm>
        <a:off x="7334250" y="4314825"/>
        <a:ext cx="61626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 topLeftCell="A1">
      <selection activeCell="I56" sqref="I56"/>
    </sheetView>
  </sheetViews>
  <sheetFormatPr defaultColWidth="9.140625" defaultRowHeight="12.75"/>
  <cols>
    <col min="1" max="1" width="6.7109375" style="0" customWidth="1"/>
    <col min="2" max="3" width="14.57421875" style="0" customWidth="1"/>
    <col min="4" max="4" width="5.140625" style="0" customWidth="1"/>
    <col min="5" max="5" width="13.00390625" style="0" customWidth="1"/>
    <col min="6" max="6" width="12.421875" style="0" customWidth="1"/>
    <col min="7" max="7" width="15.7109375" style="0" customWidth="1"/>
    <col min="8" max="9" width="16.421875" style="0" customWidth="1"/>
    <col min="10" max="10" width="14.8515625" style="0" customWidth="1"/>
    <col min="11" max="11" width="21.7109375" style="0" customWidth="1"/>
    <col min="12" max="12" width="21.00390625" style="0" customWidth="1"/>
    <col min="13" max="13" width="15.421875" style="0" customWidth="1"/>
    <col min="14" max="14" width="22.7109375" style="0" customWidth="1"/>
    <col min="15" max="15" width="22.140625" style="0" customWidth="1"/>
  </cols>
  <sheetData>
    <row r="1" spans="1:15" ht="12.75">
      <c r="A1" t="s">
        <v>18</v>
      </c>
      <c r="B1" t="s">
        <v>19</v>
      </c>
      <c r="C1" t="s">
        <v>20</v>
      </c>
      <c r="D1" t="s">
        <v>15</v>
      </c>
      <c r="E1" t="s">
        <v>17</v>
      </c>
      <c r="F1" t="s">
        <v>16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</row>
    <row r="2" spans="1:15" ht="12.75">
      <c r="A2" t="s">
        <v>0</v>
      </c>
      <c r="B2" t="s">
        <v>11</v>
      </c>
      <c r="C2" t="s">
        <v>12</v>
      </c>
      <c r="D2" t="s">
        <v>1</v>
      </c>
      <c r="E2" t="s">
        <v>13</v>
      </c>
      <c r="F2" t="s">
        <v>14</v>
      </c>
      <c r="G2" t="s">
        <v>6</v>
      </c>
      <c r="H2" t="s">
        <v>8</v>
      </c>
      <c r="I2" t="s">
        <v>7</v>
      </c>
      <c r="J2" t="s">
        <v>2</v>
      </c>
      <c r="K2" t="s">
        <v>9</v>
      </c>
      <c r="L2" t="s">
        <v>10</v>
      </c>
      <c r="M2" t="s">
        <v>3</v>
      </c>
      <c r="N2" t="s">
        <v>4</v>
      </c>
      <c r="O2" t="s">
        <v>5</v>
      </c>
    </row>
    <row r="3" spans="1:15" ht="12.75">
      <c r="A3">
        <v>0.5</v>
      </c>
      <c r="B3">
        <f>A3+0.1</f>
        <v>0.6</v>
      </c>
      <c r="C3">
        <f>A3-0.1</f>
        <v>0.4</v>
      </c>
      <c r="D3">
        <v>1.35</v>
      </c>
      <c r="E3">
        <f>D3+0.2</f>
        <v>1.55</v>
      </c>
      <c r="F3">
        <f>D3-0.2</f>
        <v>1.1500000000000001</v>
      </c>
      <c r="G3">
        <v>1.0922</v>
      </c>
      <c r="H3">
        <f>G3+0.03</f>
        <v>1.1222</v>
      </c>
      <c r="I3">
        <f>G3-0.03</f>
        <v>1.0622</v>
      </c>
      <c r="J3">
        <f>0.5*9.8*(D3/2)^2</f>
        <v>2.2325625000000002</v>
      </c>
      <c r="K3">
        <f>0.5*9.8*(E3/2)^2</f>
        <v>2.943062500000001</v>
      </c>
      <c r="L3">
        <f>0.5*9.8*(F3/2)^2</f>
        <v>1.6200625000000004</v>
      </c>
      <c r="M3">
        <f>A3*9.8*J3</f>
        <v>10.939556250000003</v>
      </c>
      <c r="N3">
        <f>B3*9.8*K3</f>
        <v>17.305207500000005</v>
      </c>
      <c r="O3">
        <f>C3*9.8*L3</f>
        <v>6.350645000000002</v>
      </c>
    </row>
    <row r="4" spans="1:15" ht="12.75">
      <c r="A4">
        <v>0.5</v>
      </c>
      <c r="B4">
        <f aca="true" t="shared" si="0" ref="B4:B22">A4+0.1</f>
        <v>0.6</v>
      </c>
      <c r="C4">
        <f aca="true" t="shared" si="1" ref="C4:C22">A4-0.1</f>
        <v>0.4</v>
      </c>
      <c r="D4">
        <v>0.98</v>
      </c>
      <c r="E4">
        <f aca="true" t="shared" si="2" ref="E4:E22">D4+0.2</f>
        <v>1.18</v>
      </c>
      <c r="F4">
        <f aca="true" t="shared" si="3" ref="F4:F22">D4-0.2</f>
        <v>0.78</v>
      </c>
      <c r="G4">
        <v>0.9398</v>
      </c>
      <c r="H4">
        <f aca="true" t="shared" si="4" ref="H4:H22">G4+0.03</f>
        <v>0.9698</v>
      </c>
      <c r="I4">
        <f aca="true" t="shared" si="5" ref="I4:I22">G4-0.03</f>
        <v>0.9097999999999999</v>
      </c>
      <c r="J4">
        <f aca="true" t="shared" si="6" ref="J4:J22">0.5*9.8*(D4/2)^2</f>
        <v>1.17649</v>
      </c>
      <c r="K4">
        <f aca="true" t="shared" si="7" ref="K4:K22">0.5*9.8*(E4/2)^2</f>
        <v>1.70569</v>
      </c>
      <c r="L4">
        <f aca="true" t="shared" si="8" ref="L4:L22">0.5*9.8*(F4/2)^2</f>
        <v>0.7452900000000001</v>
      </c>
      <c r="M4">
        <f aca="true" t="shared" si="9" ref="M4:M22">A4*9.8*J4</f>
        <v>5.764801</v>
      </c>
      <c r="N4">
        <f aca="true" t="shared" si="10" ref="N4:N22">B4*9.8*K4</f>
        <v>10.0294572</v>
      </c>
      <c r="O4">
        <f aca="true" t="shared" si="11" ref="O4:O22">C4*9.8*L4</f>
        <v>2.9215368000000006</v>
      </c>
    </row>
    <row r="5" spans="1:15" ht="12.75">
      <c r="A5">
        <v>0.5</v>
      </c>
      <c r="B5">
        <f t="shared" si="0"/>
        <v>0.6</v>
      </c>
      <c r="C5">
        <f t="shared" si="1"/>
        <v>0.4</v>
      </c>
      <c r="D5">
        <v>3.28</v>
      </c>
      <c r="E5">
        <f t="shared" si="2"/>
        <v>3.48</v>
      </c>
      <c r="F5">
        <f t="shared" si="3"/>
        <v>3.0799999999999996</v>
      </c>
      <c r="G5">
        <v>0.7874</v>
      </c>
      <c r="H5">
        <f t="shared" si="4"/>
        <v>0.8174</v>
      </c>
      <c r="I5">
        <f t="shared" si="5"/>
        <v>0.7574</v>
      </c>
      <c r="J5">
        <f t="shared" si="6"/>
        <v>13.179039999999999</v>
      </c>
      <c r="K5">
        <f t="shared" si="7"/>
        <v>14.83524</v>
      </c>
      <c r="L5">
        <f t="shared" si="8"/>
        <v>11.620839999999998</v>
      </c>
      <c r="M5">
        <f t="shared" si="9"/>
        <v>64.577296</v>
      </c>
      <c r="N5">
        <f t="shared" si="10"/>
        <v>87.2312112</v>
      </c>
      <c r="O5">
        <f t="shared" si="11"/>
        <v>45.55369279999999</v>
      </c>
    </row>
    <row r="6" spans="1:15" ht="12.75">
      <c r="A6">
        <v>0.5</v>
      </c>
      <c r="B6">
        <f t="shared" si="0"/>
        <v>0.6</v>
      </c>
      <c r="C6">
        <f t="shared" si="1"/>
        <v>0.4</v>
      </c>
      <c r="D6">
        <v>1.91</v>
      </c>
      <c r="E6">
        <f t="shared" si="2"/>
        <v>2.11</v>
      </c>
      <c r="F6">
        <f t="shared" si="3"/>
        <v>1.71</v>
      </c>
      <c r="G6">
        <v>0.635</v>
      </c>
      <c r="H6">
        <f t="shared" si="4"/>
        <v>0.665</v>
      </c>
      <c r="I6">
        <f t="shared" si="5"/>
        <v>0.605</v>
      </c>
      <c r="J6">
        <f t="shared" si="6"/>
        <v>4.468922500000001</v>
      </c>
      <c r="K6">
        <f t="shared" si="7"/>
        <v>5.4538225</v>
      </c>
      <c r="L6">
        <f t="shared" si="8"/>
        <v>3.5820225</v>
      </c>
      <c r="M6">
        <f t="shared" si="9"/>
        <v>21.897720250000006</v>
      </c>
      <c r="N6">
        <f t="shared" si="10"/>
        <v>32.0684763</v>
      </c>
      <c r="O6">
        <f t="shared" si="11"/>
        <v>14.0415282</v>
      </c>
    </row>
    <row r="7" spans="1:15" ht="12.75">
      <c r="A7">
        <v>1</v>
      </c>
      <c r="B7">
        <f t="shared" si="0"/>
        <v>1.1</v>
      </c>
      <c r="C7">
        <f t="shared" si="1"/>
        <v>0.9</v>
      </c>
      <c r="D7">
        <v>1.38</v>
      </c>
      <c r="E7">
        <f t="shared" si="2"/>
        <v>1.5799999999999998</v>
      </c>
      <c r="F7">
        <f t="shared" si="3"/>
        <v>1.18</v>
      </c>
      <c r="G7">
        <v>1.0922</v>
      </c>
      <c r="H7">
        <f t="shared" si="4"/>
        <v>1.1222</v>
      </c>
      <c r="I7">
        <f t="shared" si="5"/>
        <v>1.0622</v>
      </c>
      <c r="J7">
        <f t="shared" si="6"/>
        <v>2.33289</v>
      </c>
      <c r="K7">
        <f t="shared" si="7"/>
        <v>3.0580899999999995</v>
      </c>
      <c r="L7">
        <f t="shared" si="8"/>
        <v>1.70569</v>
      </c>
      <c r="M7">
        <f t="shared" si="9"/>
        <v>22.862322000000002</v>
      </c>
      <c r="N7">
        <f t="shared" si="10"/>
        <v>32.9662102</v>
      </c>
      <c r="O7">
        <f t="shared" si="11"/>
        <v>15.0441858</v>
      </c>
    </row>
    <row r="8" spans="1:15" ht="12.75">
      <c r="A8">
        <v>1</v>
      </c>
      <c r="B8">
        <f t="shared" si="0"/>
        <v>1.1</v>
      </c>
      <c r="C8">
        <f t="shared" si="1"/>
        <v>0.9</v>
      </c>
      <c r="D8">
        <v>0.78</v>
      </c>
      <c r="E8">
        <f t="shared" si="2"/>
        <v>0.98</v>
      </c>
      <c r="F8">
        <f t="shared" si="3"/>
        <v>0.5800000000000001</v>
      </c>
      <c r="G8">
        <v>0.9398</v>
      </c>
      <c r="H8">
        <f t="shared" si="4"/>
        <v>0.9698</v>
      </c>
      <c r="I8">
        <f t="shared" si="5"/>
        <v>0.9097999999999999</v>
      </c>
      <c r="J8">
        <f t="shared" si="6"/>
        <v>0.7452900000000001</v>
      </c>
      <c r="K8">
        <f t="shared" si="7"/>
        <v>1.17649</v>
      </c>
      <c r="L8">
        <f t="shared" si="8"/>
        <v>0.4120900000000001</v>
      </c>
      <c r="M8">
        <f t="shared" si="9"/>
        <v>7.303842000000001</v>
      </c>
      <c r="N8">
        <f t="shared" si="10"/>
        <v>12.682562200000001</v>
      </c>
      <c r="O8">
        <f t="shared" si="11"/>
        <v>3.6346338000000014</v>
      </c>
    </row>
    <row r="9" spans="1:15" ht="12.75">
      <c r="A9">
        <v>1</v>
      </c>
      <c r="B9">
        <f t="shared" si="0"/>
        <v>1.1</v>
      </c>
      <c r="C9">
        <f t="shared" si="1"/>
        <v>0.9</v>
      </c>
      <c r="D9">
        <v>2.16</v>
      </c>
      <c r="E9">
        <f t="shared" si="2"/>
        <v>2.3600000000000003</v>
      </c>
      <c r="F9">
        <f t="shared" si="3"/>
        <v>1.9600000000000002</v>
      </c>
      <c r="G9">
        <v>0.7874</v>
      </c>
      <c r="H9">
        <f t="shared" si="4"/>
        <v>0.8174</v>
      </c>
      <c r="I9">
        <f t="shared" si="5"/>
        <v>0.7574</v>
      </c>
      <c r="J9">
        <f t="shared" si="6"/>
        <v>5.715360000000001</v>
      </c>
      <c r="K9">
        <f t="shared" si="7"/>
        <v>6.822760000000002</v>
      </c>
      <c r="L9">
        <f t="shared" si="8"/>
        <v>4.705960000000001</v>
      </c>
      <c r="M9">
        <f t="shared" si="9"/>
        <v>56.010528000000015</v>
      </c>
      <c r="N9">
        <f t="shared" si="10"/>
        <v>73.54935280000004</v>
      </c>
      <c r="O9">
        <f t="shared" si="11"/>
        <v>41.50656720000001</v>
      </c>
    </row>
    <row r="10" spans="1:15" ht="12.75">
      <c r="A10">
        <v>1</v>
      </c>
      <c r="B10">
        <f t="shared" si="0"/>
        <v>1.1</v>
      </c>
      <c r="C10">
        <f t="shared" si="1"/>
        <v>0.9</v>
      </c>
      <c r="D10">
        <v>2.66</v>
      </c>
      <c r="E10">
        <f t="shared" si="2"/>
        <v>2.8600000000000003</v>
      </c>
      <c r="F10">
        <f t="shared" si="3"/>
        <v>2.46</v>
      </c>
      <c r="G10">
        <v>0.635</v>
      </c>
      <c r="H10">
        <f t="shared" si="4"/>
        <v>0.665</v>
      </c>
      <c r="I10">
        <f t="shared" si="5"/>
        <v>0.605</v>
      </c>
      <c r="J10">
        <f t="shared" si="6"/>
        <v>8.667610000000002</v>
      </c>
      <c r="K10">
        <f t="shared" si="7"/>
        <v>10.020010000000005</v>
      </c>
      <c r="L10">
        <f t="shared" si="8"/>
        <v>7.41321</v>
      </c>
      <c r="M10">
        <f t="shared" si="9"/>
        <v>84.94257800000003</v>
      </c>
      <c r="N10">
        <f t="shared" si="10"/>
        <v>108.01570780000006</v>
      </c>
      <c r="O10">
        <f t="shared" si="11"/>
        <v>65.3845122</v>
      </c>
    </row>
    <row r="11" spans="1:15" ht="12.75">
      <c r="A11">
        <v>1.1</v>
      </c>
      <c r="B11">
        <f t="shared" si="0"/>
        <v>1.2000000000000002</v>
      </c>
      <c r="C11">
        <f t="shared" si="1"/>
        <v>1</v>
      </c>
      <c r="D11">
        <v>0.91</v>
      </c>
      <c r="E11">
        <f t="shared" si="2"/>
        <v>1.11</v>
      </c>
      <c r="F11">
        <f t="shared" si="3"/>
        <v>0.71</v>
      </c>
      <c r="G11">
        <v>1.0922</v>
      </c>
      <c r="H11">
        <f t="shared" si="4"/>
        <v>1.1222</v>
      </c>
      <c r="I11">
        <f t="shared" si="5"/>
        <v>1.0622</v>
      </c>
      <c r="J11">
        <f t="shared" si="6"/>
        <v>1.0144225000000002</v>
      </c>
      <c r="K11">
        <f t="shared" si="7"/>
        <v>1.5093225000000003</v>
      </c>
      <c r="L11">
        <f t="shared" si="8"/>
        <v>0.6175225000000001</v>
      </c>
      <c r="M11">
        <f t="shared" si="9"/>
        <v>10.935474550000004</v>
      </c>
      <c r="N11">
        <f t="shared" si="10"/>
        <v>17.74963260000001</v>
      </c>
      <c r="O11">
        <f t="shared" si="11"/>
        <v>6.051720500000001</v>
      </c>
    </row>
    <row r="12" spans="1:15" ht="12.75">
      <c r="A12">
        <v>1.1</v>
      </c>
      <c r="B12">
        <f t="shared" si="0"/>
        <v>1.2000000000000002</v>
      </c>
      <c r="C12">
        <f t="shared" si="1"/>
        <v>1</v>
      </c>
      <c r="D12">
        <v>1.69</v>
      </c>
      <c r="E12">
        <f t="shared" si="2"/>
        <v>1.89</v>
      </c>
      <c r="F12">
        <f t="shared" si="3"/>
        <v>1.49</v>
      </c>
      <c r="G12">
        <v>0.9398</v>
      </c>
      <c r="H12">
        <f t="shared" si="4"/>
        <v>0.9698</v>
      </c>
      <c r="I12">
        <f t="shared" si="5"/>
        <v>0.9097999999999999</v>
      </c>
      <c r="J12">
        <f t="shared" si="6"/>
        <v>3.4987225</v>
      </c>
      <c r="K12">
        <f t="shared" si="7"/>
        <v>4.3758225</v>
      </c>
      <c r="L12">
        <f t="shared" si="8"/>
        <v>2.7196225000000003</v>
      </c>
      <c r="M12">
        <f t="shared" si="9"/>
        <v>37.716228550000004</v>
      </c>
      <c r="N12">
        <f t="shared" si="10"/>
        <v>51.45967260000001</v>
      </c>
      <c r="O12">
        <f t="shared" si="11"/>
        <v>26.652300500000006</v>
      </c>
    </row>
    <row r="13" spans="1:15" ht="12.75">
      <c r="A13">
        <v>1.1</v>
      </c>
      <c r="B13">
        <f t="shared" si="0"/>
        <v>1.2000000000000002</v>
      </c>
      <c r="C13">
        <f t="shared" si="1"/>
        <v>1</v>
      </c>
      <c r="D13">
        <v>2.25</v>
      </c>
      <c r="E13">
        <f t="shared" si="2"/>
        <v>2.45</v>
      </c>
      <c r="F13">
        <f t="shared" si="3"/>
        <v>2.05</v>
      </c>
      <c r="G13">
        <v>0.7874</v>
      </c>
      <c r="H13">
        <f t="shared" si="4"/>
        <v>0.8174</v>
      </c>
      <c r="I13">
        <f t="shared" si="5"/>
        <v>0.7574</v>
      </c>
      <c r="J13">
        <f t="shared" si="6"/>
        <v>6.2015625000000005</v>
      </c>
      <c r="K13">
        <f t="shared" si="7"/>
        <v>7.353062500000002</v>
      </c>
      <c r="L13">
        <f t="shared" si="8"/>
        <v>5.1480625</v>
      </c>
      <c r="M13">
        <f t="shared" si="9"/>
        <v>66.85284375000002</v>
      </c>
      <c r="N13">
        <f t="shared" si="10"/>
        <v>86.47201500000004</v>
      </c>
      <c r="O13">
        <f t="shared" si="11"/>
        <v>50.451012500000004</v>
      </c>
    </row>
    <row r="14" spans="1:15" ht="12.75">
      <c r="A14">
        <v>1.1</v>
      </c>
      <c r="B14">
        <f t="shared" si="0"/>
        <v>1.2000000000000002</v>
      </c>
      <c r="C14">
        <f t="shared" si="1"/>
        <v>1</v>
      </c>
      <c r="D14">
        <v>0.59</v>
      </c>
      <c r="E14">
        <f t="shared" si="2"/>
        <v>0.79</v>
      </c>
      <c r="F14">
        <f t="shared" si="3"/>
        <v>0.38999999999999996</v>
      </c>
      <c r="G14">
        <v>0.635</v>
      </c>
      <c r="H14">
        <f t="shared" si="4"/>
        <v>0.665</v>
      </c>
      <c r="I14">
        <f t="shared" si="5"/>
        <v>0.605</v>
      </c>
      <c r="J14">
        <f t="shared" si="6"/>
        <v>0.4264225</v>
      </c>
      <c r="K14">
        <f t="shared" si="7"/>
        <v>0.7645225000000002</v>
      </c>
      <c r="L14">
        <f t="shared" si="8"/>
        <v>0.18632249999999997</v>
      </c>
      <c r="M14">
        <f t="shared" si="9"/>
        <v>4.5968345500000005</v>
      </c>
      <c r="N14">
        <f t="shared" si="10"/>
        <v>8.990784600000005</v>
      </c>
      <c r="O14">
        <f t="shared" si="11"/>
        <v>1.8259604999999999</v>
      </c>
    </row>
    <row r="15" spans="1:15" ht="12.75">
      <c r="A15">
        <v>1.5</v>
      </c>
      <c r="B15">
        <f t="shared" si="0"/>
        <v>1.6</v>
      </c>
      <c r="C15">
        <f t="shared" si="1"/>
        <v>1.4</v>
      </c>
      <c r="D15">
        <v>1.2</v>
      </c>
      <c r="E15">
        <f t="shared" si="2"/>
        <v>1.4</v>
      </c>
      <c r="F15">
        <f t="shared" si="3"/>
        <v>1</v>
      </c>
      <c r="G15">
        <v>1.0922</v>
      </c>
      <c r="H15">
        <f t="shared" si="4"/>
        <v>1.1222</v>
      </c>
      <c r="I15">
        <f t="shared" si="5"/>
        <v>1.0622</v>
      </c>
      <c r="J15">
        <f t="shared" si="6"/>
        <v>1.764</v>
      </c>
      <c r="K15">
        <f t="shared" si="7"/>
        <v>2.401</v>
      </c>
      <c r="L15">
        <f t="shared" si="8"/>
        <v>1.225</v>
      </c>
      <c r="M15">
        <f t="shared" si="9"/>
        <v>25.9308</v>
      </c>
      <c r="N15">
        <f t="shared" si="10"/>
        <v>37.64768</v>
      </c>
      <c r="O15">
        <f t="shared" si="11"/>
        <v>16.807000000000002</v>
      </c>
    </row>
    <row r="16" spans="1:15" ht="12.75">
      <c r="A16">
        <v>1.5</v>
      </c>
      <c r="B16">
        <f t="shared" si="0"/>
        <v>1.6</v>
      </c>
      <c r="C16">
        <f t="shared" si="1"/>
        <v>1.4</v>
      </c>
      <c r="D16">
        <v>1.55</v>
      </c>
      <c r="E16">
        <f t="shared" si="2"/>
        <v>1.75</v>
      </c>
      <c r="F16">
        <f t="shared" si="3"/>
        <v>1.35</v>
      </c>
      <c r="G16">
        <v>0.9398</v>
      </c>
      <c r="H16">
        <f t="shared" si="4"/>
        <v>0.9698</v>
      </c>
      <c r="I16">
        <f t="shared" si="5"/>
        <v>0.9097999999999999</v>
      </c>
      <c r="J16">
        <f t="shared" si="6"/>
        <v>2.943062500000001</v>
      </c>
      <c r="K16">
        <f t="shared" si="7"/>
        <v>3.7515625000000004</v>
      </c>
      <c r="L16">
        <f t="shared" si="8"/>
        <v>2.2325625000000002</v>
      </c>
      <c r="M16">
        <f t="shared" si="9"/>
        <v>43.263018750000015</v>
      </c>
      <c r="N16">
        <f t="shared" si="10"/>
        <v>58.824500000000015</v>
      </c>
      <c r="O16">
        <f t="shared" si="11"/>
        <v>30.630757500000005</v>
      </c>
    </row>
    <row r="17" spans="1:15" ht="12.75">
      <c r="A17">
        <v>1.5</v>
      </c>
      <c r="B17">
        <f t="shared" si="0"/>
        <v>1.6</v>
      </c>
      <c r="C17">
        <f t="shared" si="1"/>
        <v>1.4</v>
      </c>
      <c r="D17">
        <v>2.06</v>
      </c>
      <c r="E17">
        <f t="shared" si="2"/>
        <v>2.2600000000000002</v>
      </c>
      <c r="F17">
        <f t="shared" si="3"/>
        <v>1.86</v>
      </c>
      <c r="G17">
        <v>0.7874</v>
      </c>
      <c r="H17">
        <f t="shared" si="4"/>
        <v>0.8174</v>
      </c>
      <c r="I17">
        <f t="shared" si="5"/>
        <v>0.7574</v>
      </c>
      <c r="J17">
        <f t="shared" si="6"/>
        <v>5.19841</v>
      </c>
      <c r="K17">
        <f t="shared" si="7"/>
        <v>6.256810000000002</v>
      </c>
      <c r="L17">
        <f t="shared" si="8"/>
        <v>4.238010000000001</v>
      </c>
      <c r="M17">
        <f t="shared" si="9"/>
        <v>76.416627</v>
      </c>
      <c r="N17">
        <f t="shared" si="10"/>
        <v>98.10678080000005</v>
      </c>
      <c r="O17">
        <f t="shared" si="11"/>
        <v>58.145497200000015</v>
      </c>
    </row>
    <row r="18" spans="1:15" ht="12.75">
      <c r="A18">
        <v>1.5</v>
      </c>
      <c r="B18">
        <f t="shared" si="0"/>
        <v>1.6</v>
      </c>
      <c r="C18">
        <f t="shared" si="1"/>
        <v>1.4</v>
      </c>
      <c r="D18">
        <v>1.78</v>
      </c>
      <c r="E18">
        <f t="shared" si="2"/>
        <v>1.98</v>
      </c>
      <c r="F18">
        <f t="shared" si="3"/>
        <v>1.58</v>
      </c>
      <c r="G18">
        <v>0.635</v>
      </c>
      <c r="H18">
        <f t="shared" si="4"/>
        <v>0.665</v>
      </c>
      <c r="I18">
        <f t="shared" si="5"/>
        <v>0.605</v>
      </c>
      <c r="J18">
        <f t="shared" si="6"/>
        <v>3.8812900000000004</v>
      </c>
      <c r="K18">
        <f t="shared" si="7"/>
        <v>4.802490000000001</v>
      </c>
      <c r="L18">
        <f t="shared" si="8"/>
        <v>3.058090000000001</v>
      </c>
      <c r="M18">
        <f t="shared" si="9"/>
        <v>57.05496300000001</v>
      </c>
      <c r="N18">
        <f t="shared" si="10"/>
        <v>75.30304320000002</v>
      </c>
      <c r="O18">
        <f t="shared" si="11"/>
        <v>41.95699480000001</v>
      </c>
    </row>
    <row r="19" spans="1:15" ht="12.75">
      <c r="A19">
        <v>2</v>
      </c>
      <c r="B19">
        <f t="shared" si="0"/>
        <v>2.1</v>
      </c>
      <c r="C19">
        <f t="shared" si="1"/>
        <v>1.9</v>
      </c>
      <c r="D19">
        <v>1.34</v>
      </c>
      <c r="E19">
        <f t="shared" si="2"/>
        <v>1.54</v>
      </c>
      <c r="F19">
        <f t="shared" si="3"/>
        <v>1.1400000000000001</v>
      </c>
      <c r="G19">
        <v>1.0922</v>
      </c>
      <c r="H19">
        <f t="shared" si="4"/>
        <v>1.1222</v>
      </c>
      <c r="I19">
        <f t="shared" si="5"/>
        <v>1.0622</v>
      </c>
      <c r="J19">
        <f t="shared" si="6"/>
        <v>2.1996100000000007</v>
      </c>
      <c r="K19">
        <f t="shared" si="7"/>
        <v>2.9052100000000003</v>
      </c>
      <c r="L19">
        <f t="shared" si="8"/>
        <v>1.5920100000000006</v>
      </c>
      <c r="M19">
        <f t="shared" si="9"/>
        <v>43.11235600000002</v>
      </c>
      <c r="N19">
        <f t="shared" si="10"/>
        <v>59.789221800000014</v>
      </c>
      <c r="O19">
        <f t="shared" si="11"/>
        <v>29.64322620000001</v>
      </c>
    </row>
    <row r="20" spans="1:15" ht="12.75">
      <c r="A20">
        <v>2</v>
      </c>
      <c r="B20">
        <f t="shared" si="0"/>
        <v>2.1</v>
      </c>
      <c r="C20">
        <f t="shared" si="1"/>
        <v>1.9</v>
      </c>
      <c r="D20">
        <v>1.5</v>
      </c>
      <c r="E20">
        <f t="shared" si="2"/>
        <v>1.7</v>
      </c>
      <c r="F20">
        <f t="shared" si="3"/>
        <v>1.3</v>
      </c>
      <c r="G20">
        <v>0.9398</v>
      </c>
      <c r="H20">
        <f t="shared" si="4"/>
        <v>0.9698</v>
      </c>
      <c r="I20">
        <f t="shared" si="5"/>
        <v>0.9097999999999999</v>
      </c>
      <c r="J20">
        <f t="shared" si="6"/>
        <v>2.75625</v>
      </c>
      <c r="K20">
        <f t="shared" si="7"/>
        <v>3.54025</v>
      </c>
      <c r="L20">
        <f t="shared" si="8"/>
        <v>2.07025</v>
      </c>
      <c r="M20">
        <f t="shared" si="9"/>
        <v>54.02250000000001</v>
      </c>
      <c r="N20">
        <f t="shared" si="10"/>
        <v>72.858345</v>
      </c>
      <c r="O20">
        <f t="shared" si="11"/>
        <v>38.548055000000005</v>
      </c>
    </row>
    <row r="21" spans="1:15" ht="12.75">
      <c r="A21">
        <v>2</v>
      </c>
      <c r="B21">
        <f t="shared" si="0"/>
        <v>2.1</v>
      </c>
      <c r="C21">
        <f t="shared" si="1"/>
        <v>1.9</v>
      </c>
      <c r="D21">
        <v>1.22</v>
      </c>
      <c r="E21">
        <f t="shared" si="2"/>
        <v>1.42</v>
      </c>
      <c r="F21">
        <f t="shared" si="3"/>
        <v>1.02</v>
      </c>
      <c r="G21">
        <v>0.7874</v>
      </c>
      <c r="H21">
        <f t="shared" si="4"/>
        <v>0.8174</v>
      </c>
      <c r="I21">
        <f t="shared" si="5"/>
        <v>0.7574</v>
      </c>
      <c r="J21">
        <f t="shared" si="6"/>
        <v>1.82329</v>
      </c>
      <c r="K21">
        <f t="shared" si="7"/>
        <v>2.4700900000000003</v>
      </c>
      <c r="L21">
        <f t="shared" si="8"/>
        <v>1.2744900000000001</v>
      </c>
      <c r="M21">
        <f t="shared" si="9"/>
        <v>35.736484000000004</v>
      </c>
      <c r="N21">
        <f t="shared" si="10"/>
        <v>50.83445220000001</v>
      </c>
      <c r="O21">
        <f t="shared" si="11"/>
        <v>23.731003800000003</v>
      </c>
    </row>
    <row r="22" spans="1:15" ht="12.75">
      <c r="A22">
        <v>2</v>
      </c>
      <c r="B22">
        <f t="shared" si="0"/>
        <v>2.1</v>
      </c>
      <c r="C22">
        <f t="shared" si="1"/>
        <v>1.9</v>
      </c>
      <c r="D22">
        <v>2.04</v>
      </c>
      <c r="E22">
        <f t="shared" si="2"/>
        <v>2.24</v>
      </c>
      <c r="F22">
        <f t="shared" si="3"/>
        <v>1.84</v>
      </c>
      <c r="G22">
        <v>0.635</v>
      </c>
      <c r="H22">
        <f t="shared" si="4"/>
        <v>0.665</v>
      </c>
      <c r="I22">
        <f t="shared" si="5"/>
        <v>0.605</v>
      </c>
      <c r="J22">
        <f t="shared" si="6"/>
        <v>5.0979600000000005</v>
      </c>
      <c r="K22">
        <f t="shared" si="7"/>
        <v>6.146560000000001</v>
      </c>
      <c r="L22">
        <f t="shared" si="8"/>
        <v>4.147360000000001</v>
      </c>
      <c r="M22">
        <f t="shared" si="9"/>
        <v>99.92001600000002</v>
      </c>
      <c r="N22">
        <f t="shared" si="10"/>
        <v>126.49620480000003</v>
      </c>
      <c r="O22">
        <f t="shared" si="11"/>
        <v>77.22384320000002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Michael Parsons</dc:creator>
  <cp:keywords/>
  <dc:description/>
  <cp:lastModifiedBy>Scott Michael Parsons</cp:lastModifiedBy>
  <cp:lastPrinted>2003-01-14T03:57:08Z</cp:lastPrinted>
  <dcterms:created xsi:type="dcterms:W3CDTF">2003-01-11T19:12:23Z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