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ass Summary" sheetId="1" r:id="rId1"/>
    <sheet name="Volume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<sst xmlns="http://schemas.openxmlformats.org/spreadsheetml/2006/main" count="54" uniqueCount="42">
  <si>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Density (kg/m3)</t>
  </si>
  <si>
    <t>Mass (kg)</t>
  </si>
  <si>
    <t>Volume (m3)</t>
  </si>
  <si>
    <t>Fasteners:</t>
  </si>
  <si>
    <t>qty</t>
  </si>
  <si>
    <t>mass (kg)</t>
  </si>
  <si>
    <t>Total</t>
  </si>
  <si>
    <t>m3</t>
  </si>
  <si>
    <t>Tuhs DIME materials and mass</t>
  </si>
  <si>
    <t>Material</t>
  </si>
  <si>
    <t>steel</t>
  </si>
  <si>
    <t>Aluminum</t>
  </si>
  <si>
    <t>width"</t>
  </si>
  <si>
    <t>depth"</t>
  </si>
  <si>
    <t>height"</t>
  </si>
  <si>
    <t>Convention:</t>
  </si>
  <si>
    <t>Width - Lateral to camera view</t>
  </si>
  <si>
    <t>Depth - In the direction of camera view (front to back)</t>
  </si>
  <si>
    <t>Height - Vertical to camera view</t>
  </si>
  <si>
    <t>Thickness in inches:</t>
  </si>
  <si>
    <t>Volume (in3)</t>
  </si>
  <si>
    <t>Total Plastic volume in cubic inches</t>
  </si>
  <si>
    <t>Bottom</t>
  </si>
  <si>
    <t>Conversion in3 to m3:</t>
  </si>
  <si>
    <t>Dimensions and Volumes</t>
  </si>
  <si>
    <t>m3/in3</t>
  </si>
  <si>
    <t>Volume in cubic meters</t>
  </si>
  <si>
    <t>Mounting Plate</t>
  </si>
  <si>
    <t>Our Mass</t>
  </si>
  <si>
    <t>Limit of Mass</t>
  </si>
  <si>
    <t>Bolts .25", 5/8"</t>
  </si>
  <si>
    <t>Lid</t>
  </si>
  <si>
    <t>Front/Back</t>
  </si>
  <si>
    <t>Lid Screws</t>
  </si>
  <si>
    <t>Polycarbonate</t>
  </si>
  <si>
    <t>Plastic</t>
  </si>
  <si>
    <t>water</t>
  </si>
  <si>
    <t>Cells</t>
  </si>
  <si>
    <t>Sides (3)</t>
  </si>
  <si>
    <t>Liquid</t>
  </si>
  <si>
    <t>kg</t>
  </si>
  <si>
    <t>lbs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</si>
</sst>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00"/>
    <numFmt numFmtId="170" formatCode="0.000E+00"/>
    <numFmt numFmtId="171" formatCode="0.0000E+00"/>
    <numFmt numFmtId="172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0" fontId="5" fillId="0" borderId="0" xfId="0" applyFont="1" applyAlignment="1">
      <alignment/>
    </xf>
    <xf numFmtId="171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13.7109375" style="0" customWidth="1"/>
    <col min="2" max="2" width="12.8515625" style="0" bestFit="1" customWidth="1"/>
    <col min="3" max="3" width="14.28125" style="0" bestFit="1" customWidth="1"/>
    <col min="4" max="4" width="12.421875" style="4" bestFit="1" customWidth="1"/>
    <col min="5" max="5" width="9.28125" style="3" bestFit="1" customWidth="1"/>
  </cols>
  <sheetData>
    <row r="1" ht="20.25">
      <c r="A1" s="2" t="s">
        <v>8</v>
      </c>
    </row>
    <row r="4" spans="2:5" ht="12.75">
      <c r="B4" t="s">
        <v>9</v>
      </c>
      <c r="C4" t="s">
        <v>0</v>
      </c>
      <c r="D4" s="4" t="s">
        <v>2</v>
      </c>
      <c r="E4" s="3" t="s">
        <v>1</v>
      </c>
    </row>
    <row r="5" spans="1:6" ht="12.75">
      <c r="A5" t="s">
        <v>35</v>
      </c>
      <c r="B5" t="s">
        <v>34</v>
      </c>
      <c r="C5">
        <v>1200</v>
      </c>
      <c r="D5" s="8">
        <f>Volume!$F$17</f>
        <v>0.0023774045193749997</v>
      </c>
      <c r="E5" s="3">
        <f>C5*D5</f>
        <v>2.8528854232499996</v>
      </c>
      <c r="F5" t="s">
        <v>40</v>
      </c>
    </row>
    <row r="6" spans="1:6" ht="12.75">
      <c r="A6" t="s">
        <v>36</v>
      </c>
      <c r="B6" t="s">
        <v>36</v>
      </c>
      <c r="C6">
        <v>1000</v>
      </c>
      <c r="D6" s="4">
        <f>Volume!$F$20</f>
        <v>0.0015270695264999999</v>
      </c>
      <c r="E6" s="3">
        <f>D6*C6</f>
        <v>1.5270695264999998</v>
      </c>
      <c r="F6" t="s">
        <v>40</v>
      </c>
    </row>
    <row r="7" spans="4:6" ht="12.75">
      <c r="D7" s="9" t="s">
        <v>6</v>
      </c>
      <c r="E7" s="3">
        <f>SUM(E5:E6)</f>
        <v>4.379954949749999</v>
      </c>
      <c r="F7" t="s">
        <v>40</v>
      </c>
    </row>
    <row r="9" spans="1:5" ht="12.75">
      <c r="A9" t="s">
        <v>3</v>
      </c>
      <c r="C9" t="s">
        <v>4</v>
      </c>
      <c r="D9" s="4" t="s">
        <v>5</v>
      </c>
      <c r="E9" s="3" t="s">
        <v>5</v>
      </c>
    </row>
    <row r="10" spans="1:6" ht="12.75">
      <c r="A10" t="s">
        <v>30</v>
      </c>
      <c r="B10" t="s">
        <v>10</v>
      </c>
      <c r="C10">
        <v>8</v>
      </c>
      <c r="D10" s="4">
        <v>0.01</v>
      </c>
      <c r="E10" s="3">
        <f>C10*D10</f>
        <v>0.08</v>
      </c>
      <c r="F10" t="s">
        <v>40</v>
      </c>
    </row>
    <row r="11" spans="1:6" ht="12.75">
      <c r="A11" t="s">
        <v>33</v>
      </c>
      <c r="B11" t="s">
        <v>10</v>
      </c>
      <c r="C11">
        <v>16</v>
      </c>
      <c r="D11" s="4">
        <v>0.005</v>
      </c>
      <c r="E11" s="3">
        <f>D11*C11</f>
        <v>0.08</v>
      </c>
      <c r="F11" t="s">
        <v>40</v>
      </c>
    </row>
    <row r="13" spans="1:6" ht="12.75">
      <c r="A13" t="s">
        <v>27</v>
      </c>
      <c r="B13" t="s">
        <v>11</v>
      </c>
      <c r="E13" s="3">
        <f>6.8/2.20462262</f>
        <v>3.0844281185865725</v>
      </c>
      <c r="F13" t="s">
        <v>40</v>
      </c>
    </row>
    <row r="14" ht="12.75">
      <c r="C14" s="1"/>
    </row>
    <row r="16" spans="1:5" ht="12.75">
      <c r="A16" s="11" t="s">
        <v>28</v>
      </c>
      <c r="B16" s="11">
        <f>E7+E13+SUM(E10:E11)</f>
        <v>7.624383068336572</v>
      </c>
      <c r="C16" t="s">
        <v>40</v>
      </c>
      <c r="D16" s="11">
        <f>B16*2.20462262</f>
        <v>16.80888737599981</v>
      </c>
      <c r="E16" s="3" t="s">
        <v>41</v>
      </c>
    </row>
    <row r="17" spans="1:5" ht="12.75">
      <c r="A17" s="11" t="s">
        <v>29</v>
      </c>
      <c r="B17" s="11">
        <f>25/2.20462262</f>
        <v>11.339809259509458</v>
      </c>
      <c r="C17" t="s">
        <v>40</v>
      </c>
      <c r="D17" s="11">
        <f>B17*2.20462262</f>
        <v>25</v>
      </c>
      <c r="E17" s="3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F20" sqref="F20"/>
    </sheetView>
  </sheetViews>
  <sheetFormatPr defaultColWidth="9.140625" defaultRowHeight="12.75"/>
  <cols>
    <col min="1" max="1" width="20.421875" style="0" bestFit="1" customWidth="1"/>
    <col min="2" max="4" width="10.421875" style="0" customWidth="1"/>
    <col min="5" max="5" width="11.421875" style="3" bestFit="1" customWidth="1"/>
    <col min="6" max="6" width="12.421875" style="8" bestFit="1" customWidth="1"/>
    <col min="7" max="7" width="10.421875" style="0" bestFit="1" customWidth="1"/>
  </cols>
  <sheetData>
    <row r="1" spans="1:3" ht="15.75">
      <c r="A1" s="6" t="s">
        <v>24</v>
      </c>
      <c r="C1" t="s">
        <v>15</v>
      </c>
    </row>
    <row r="2" ht="12.75">
      <c r="C2" t="s">
        <v>16</v>
      </c>
    </row>
    <row r="3" ht="12.75">
      <c r="C3" t="s">
        <v>17</v>
      </c>
    </row>
    <row r="4" ht="12.75">
      <c r="C4" t="s">
        <v>18</v>
      </c>
    </row>
    <row r="6" spans="1:3" ht="12.75">
      <c r="A6" t="s">
        <v>23</v>
      </c>
      <c r="B6" s="7">
        <v>1.6387064E-05</v>
      </c>
      <c r="C6" t="s">
        <v>25</v>
      </c>
    </row>
    <row r="7" ht="12.75">
      <c r="B7" s="7"/>
    </row>
    <row r="9" spans="1:2" ht="12.75">
      <c r="A9" t="s">
        <v>19</v>
      </c>
      <c r="B9" s="10">
        <v>0.375</v>
      </c>
    </row>
    <row r="10" spans="2:6" ht="12.75">
      <c r="B10" t="s">
        <v>12</v>
      </c>
      <c r="C10" t="s">
        <v>13</v>
      </c>
      <c r="D10" t="s">
        <v>14</v>
      </c>
      <c r="E10" s="3" t="s">
        <v>20</v>
      </c>
      <c r="F10" s="8" t="s">
        <v>26</v>
      </c>
    </row>
    <row r="11" spans="1:4" ht="15.75">
      <c r="A11" s="6" t="s">
        <v>37</v>
      </c>
      <c r="B11">
        <v>10</v>
      </c>
      <c r="C11">
        <v>6</v>
      </c>
      <c r="D11">
        <v>9.5</v>
      </c>
    </row>
    <row r="13" spans="1:5" ht="12.75">
      <c r="A13" t="s">
        <v>22</v>
      </c>
      <c r="B13">
        <f>B11</f>
        <v>10</v>
      </c>
      <c r="C13">
        <f>C11+2</f>
        <v>8</v>
      </c>
      <c r="D13">
        <f>B9</f>
        <v>0.375</v>
      </c>
      <c r="E13" s="3">
        <f>B13*C13*D13</f>
        <v>30</v>
      </c>
    </row>
    <row r="14" spans="1:5" ht="12.75">
      <c r="A14" t="s">
        <v>31</v>
      </c>
      <c r="B14">
        <f>B11</f>
        <v>10</v>
      </c>
      <c r="C14">
        <f>C11</f>
        <v>6</v>
      </c>
      <c r="D14">
        <f>B9</f>
        <v>0.375</v>
      </c>
      <c r="E14" s="3">
        <f>B14*C14*D14</f>
        <v>22.5</v>
      </c>
    </row>
    <row r="15" spans="1:5" ht="12.75">
      <c r="A15" t="s">
        <v>38</v>
      </c>
      <c r="B15">
        <f>B9</f>
        <v>0.375</v>
      </c>
      <c r="C15">
        <f>C11-2*B9</f>
        <v>5.25</v>
      </c>
      <c r="D15">
        <f>D11-2*B9</f>
        <v>8.75</v>
      </c>
      <c r="E15" s="3">
        <f>B15*C15*D15</f>
        <v>17.2265625</v>
      </c>
    </row>
    <row r="16" spans="1:5" ht="12.75">
      <c r="A16" t="s">
        <v>32</v>
      </c>
      <c r="B16">
        <f>B11</f>
        <v>10</v>
      </c>
      <c r="C16">
        <f>B9</f>
        <v>0.375</v>
      </c>
      <c r="D16">
        <f>D11-2*B9</f>
        <v>8.75</v>
      </c>
      <c r="E16" s="3">
        <f>B16*C16*D16</f>
        <v>32.8125</v>
      </c>
    </row>
    <row r="17" spans="2:7" ht="12.75">
      <c r="B17" t="s">
        <v>21</v>
      </c>
      <c r="E17" s="5">
        <f>2*E14+2*E15+2*E16</f>
        <v>145.078125</v>
      </c>
      <c r="F17" s="8">
        <f>E17*B6</f>
        <v>0.0023774045193749997</v>
      </c>
      <c r="G17" t="s">
        <v>7</v>
      </c>
    </row>
    <row r="20" spans="1:7" ht="12.75">
      <c r="A20" t="s">
        <v>39</v>
      </c>
      <c r="B20" s="10">
        <f>B11-3*B9</f>
        <v>8.875</v>
      </c>
      <c r="C20">
        <f>C11-2*B9</f>
        <v>5.25</v>
      </c>
      <c r="D20">
        <f>2</f>
        <v>2</v>
      </c>
      <c r="E20" s="3">
        <f>B20*C20*D20</f>
        <v>93.1875</v>
      </c>
      <c r="F20" s="8">
        <f>E20*B6</f>
        <v>0.0015270695264999999</v>
      </c>
      <c r="G20" t="s">
        <v>7</v>
      </c>
    </row>
    <row r="22" spans="1:4" ht="15.75">
      <c r="A22" s="6"/>
      <c r="D22" s="10"/>
    </row>
    <row r="28" ht="12.75">
      <c r="E28" s="5"/>
    </row>
    <row r="30" spans="1:5" ht="15.75">
      <c r="A30" s="6"/>
      <c r="E30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Muriley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Riley</dc:creator>
  <cp:keywords/>
  <dc:description/>
  <cp:lastModifiedBy>Chris Murray</cp:lastModifiedBy>
  <cp:lastPrinted>2005-02-24T18:49:47Z</cp:lastPrinted>
  <dcterms:created xsi:type="dcterms:W3CDTF">2005-01-25T04:58:43Z</dcterms:created>
  <dcterms:modified xsi:type="dcterms:W3CDTF">2010-02-23T18:46:17Z</dcterms:modified>
  <cp:category/>
  <cp:version/>
  <cp:contentType/>
  <cp:contentStatus/>
</cp:coreProperties>
</file>