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8440" yWindow="220" windowWidth="8020" windowHeight="15020" firstSheet="1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/>
  <c r="B11"/>
  <c r="B10"/>
  <c r="B9"/>
  <c r="B8"/>
  <c r="B7"/>
  <c r="B6"/>
  <c r="B5"/>
  <c r="B4"/>
  <c r="B3"/>
  <c r="B2"/>
  <c r="B1"/>
  <c r="B10" i="2"/>
  <c r="B11"/>
  <c r="B13"/>
  <c r="B12"/>
  <c r="B9"/>
  <c r="B8"/>
  <c r="B7"/>
  <c r="B6"/>
  <c r="B5"/>
  <c r="B4"/>
  <c r="B3"/>
  <c r="B2"/>
  <c r="B1"/>
  <c r="B12" i="3"/>
  <c r="B11"/>
  <c r="B10"/>
  <c r="B9"/>
  <c r="B8"/>
  <c r="B7"/>
  <c r="B6"/>
  <c r="B5"/>
  <c r="B4"/>
  <c r="B3"/>
  <c r="B2"/>
  <c r="B1"/>
  <c r="B12" i="4"/>
  <c r="B11"/>
  <c r="B10"/>
  <c r="B9"/>
  <c r="B8"/>
  <c r="B7"/>
  <c r="B6"/>
  <c r="B5"/>
  <c r="B4"/>
  <c r="B3"/>
  <c r="B2"/>
  <c r="B1"/>
  <c r="B12" i="5"/>
  <c r="B11"/>
  <c r="B10"/>
  <c r="B9"/>
  <c r="B8"/>
  <c r="B7"/>
  <c r="B6"/>
  <c r="B5"/>
  <c r="B4"/>
  <c r="B3"/>
  <c r="B2"/>
  <c r="B1"/>
</calcChain>
</file>

<file path=xl/sharedStrings.xml><?xml version="1.0" encoding="utf-8"?>
<sst xmlns="http://schemas.openxmlformats.org/spreadsheetml/2006/main" count="98" uniqueCount="36">
  <si>
    <t>Net R</t>
  </si>
  <si>
    <t>A1</t>
  </si>
  <si>
    <t>V1</t>
  </si>
  <si>
    <t>V2</t>
  </si>
  <si>
    <t>I19</t>
  </si>
  <si>
    <t>I6</t>
  </si>
  <si>
    <t>V3</t>
  </si>
  <si>
    <t>I23</t>
  </si>
  <si>
    <t>I7</t>
  </si>
  <si>
    <t>ohms</t>
  </si>
  <si>
    <t>A</t>
  </si>
  <si>
    <t>V</t>
  </si>
  <si>
    <t>I4</t>
  </si>
  <si>
    <t>I2</t>
  </si>
  <si>
    <t>Net R</t>
    <phoneticPr fontId="2" type="noConversion"/>
  </si>
  <si>
    <t>ohms</t>
    <phoneticPr fontId="2" type="noConversion"/>
  </si>
  <si>
    <t>A1</t>
    <phoneticPr fontId="2" type="noConversion"/>
  </si>
  <si>
    <t>V1</t>
    <phoneticPr fontId="2" type="noConversion"/>
  </si>
  <si>
    <t>I9</t>
    <phoneticPr fontId="2" type="noConversion"/>
  </si>
  <si>
    <t>I3</t>
    <phoneticPr fontId="2" type="noConversion"/>
  </si>
  <si>
    <t>V2</t>
    <phoneticPr fontId="2" type="noConversion"/>
  </si>
  <si>
    <t>V3</t>
    <phoneticPr fontId="2" type="noConversion"/>
  </si>
  <si>
    <t>I6</t>
    <phoneticPr fontId="2" type="noConversion"/>
  </si>
  <si>
    <t>I8</t>
    <phoneticPr fontId="2" type="noConversion"/>
  </si>
  <si>
    <t>A</t>
    <phoneticPr fontId="2" type="noConversion"/>
  </si>
  <si>
    <t>V</t>
    <phoneticPr fontId="2" type="noConversion"/>
  </si>
  <si>
    <t>A</t>
    <phoneticPr fontId="2" type="noConversion"/>
  </si>
  <si>
    <t>A</t>
    <phoneticPr fontId="2" type="noConversion"/>
  </si>
  <si>
    <t>I11</t>
    <phoneticPr fontId="2" type="noConversion"/>
  </si>
  <si>
    <t>I7</t>
    <phoneticPr fontId="2" type="noConversion"/>
  </si>
  <si>
    <t>I12</t>
    <phoneticPr fontId="2" type="noConversion"/>
  </si>
  <si>
    <t>ohms</t>
    <phoneticPr fontId="2" type="noConversion"/>
  </si>
  <si>
    <t>Net R</t>
    <phoneticPr fontId="2" type="noConversion"/>
  </si>
  <si>
    <t>I11</t>
    <phoneticPr fontId="2" type="noConversion"/>
  </si>
  <si>
    <t>I5</t>
    <phoneticPr fontId="2" type="noConversion"/>
  </si>
  <si>
    <t>V2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</si>
</sst>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2"/>
  <sheetViews>
    <sheetView workbookViewId="0">
      <selection activeCell="C14" sqref="C14"/>
    </sheetView>
  </sheetViews>
  <sheetFormatPr baseColWidth="10" defaultColWidth="8.83203125" defaultRowHeight="13"/>
  <cols>
    <col min="1" max="1" width="8.83203125" style="1"/>
    <col min="2" max="16384" width="8.83203125" style="2"/>
  </cols>
  <sheetData>
    <row r="1" spans="1:3">
      <c r="B1" s="2">
        <f>1/(1/23+1/15)</f>
        <v>9.0789473684210531</v>
      </c>
      <c r="C1" s="2" t="s">
        <v>9</v>
      </c>
    </row>
    <row r="2" spans="1:3">
      <c r="B2" s="2">
        <f>B1+6+12</f>
        <v>27.078947368421055</v>
      </c>
      <c r="C2" s="2" t="s">
        <v>9</v>
      </c>
    </row>
    <row r="3" spans="1:3">
      <c r="B3" s="2">
        <f>1/(1/19+1/B2)</f>
        <v>11.165619645916619</v>
      </c>
      <c r="C3" s="2" t="s">
        <v>9</v>
      </c>
    </row>
    <row r="4" spans="1:3">
      <c r="A4" s="1" t="s">
        <v>0</v>
      </c>
      <c r="B4" s="2">
        <f>3+B3+5</f>
        <v>19.165619645916621</v>
      </c>
      <c r="C4" s="2" t="s">
        <v>9</v>
      </c>
    </row>
    <row r="5" spans="1:3">
      <c r="A5" s="1" t="s">
        <v>1</v>
      </c>
      <c r="B5" s="2">
        <f>45/B4</f>
        <v>2.3479543490568848</v>
      </c>
      <c r="C5" s="2" t="s">
        <v>10</v>
      </c>
    </row>
    <row r="6" spans="1:3">
      <c r="A6" s="1" t="s">
        <v>2</v>
      </c>
      <c r="B6" s="2">
        <f>B5*5</f>
        <v>11.739771745284424</v>
      </c>
      <c r="C6" s="2" t="s">
        <v>11</v>
      </c>
    </row>
    <row r="7" spans="1:3">
      <c r="A7" s="1" t="s">
        <v>3</v>
      </c>
      <c r="B7" s="2">
        <f>B5*B3</f>
        <v>26.216365207544921</v>
      </c>
      <c r="C7" s="2" t="s">
        <v>11</v>
      </c>
    </row>
    <row r="8" spans="1:3">
      <c r="A8" s="1" t="s">
        <v>4</v>
      </c>
      <c r="B8" s="2">
        <f>B7/19</f>
        <v>1.3798086951339432</v>
      </c>
      <c r="C8" s="2" t="s">
        <v>10</v>
      </c>
    </row>
    <row r="9" spans="1:3">
      <c r="A9" s="1" t="s">
        <v>5</v>
      </c>
      <c r="B9" s="2">
        <f>B7/B2</f>
        <v>0.96814565392294161</v>
      </c>
      <c r="C9" s="2" t="s">
        <v>10</v>
      </c>
    </row>
    <row r="10" spans="1:3">
      <c r="A10" s="1" t="s">
        <v>6</v>
      </c>
      <c r="B10" s="2">
        <f>B9*B1</f>
        <v>8.7897434369319711</v>
      </c>
      <c r="C10" s="2" t="s">
        <v>11</v>
      </c>
    </row>
    <row r="11" spans="1:3">
      <c r="A11" s="1" t="s">
        <v>7</v>
      </c>
      <c r="B11" s="2">
        <f>B10/23</f>
        <v>0.38216275812747702</v>
      </c>
      <c r="C11" s="2" t="s">
        <v>10</v>
      </c>
    </row>
    <row r="12" spans="1:3">
      <c r="A12" s="1" t="s">
        <v>8</v>
      </c>
      <c r="B12" s="2">
        <f>B10/15</f>
        <v>0.5859828957954647</v>
      </c>
      <c r="C12" s="2" t="s">
        <v>10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3"/>
  <sheetViews>
    <sheetView tabSelected="1" zoomScale="160" workbookViewId="0">
      <selection activeCell="C17" sqref="C17:C18"/>
    </sheetView>
  </sheetViews>
  <sheetFormatPr baseColWidth="10" defaultColWidth="8.83203125" defaultRowHeight="13"/>
  <cols>
    <col min="1" max="1" width="8.83203125" style="1"/>
    <col min="2" max="16384" width="8.83203125" style="2"/>
  </cols>
  <sheetData>
    <row r="1" spans="1:3">
      <c r="B1" s="2">
        <f>7+8+9</f>
        <v>24</v>
      </c>
      <c r="C1" s="2" t="s">
        <v>9</v>
      </c>
    </row>
    <row r="2" spans="1:3">
      <c r="B2" s="2">
        <f>1/(1/3+1/6)</f>
        <v>2</v>
      </c>
      <c r="C2" s="2" t="s">
        <v>9</v>
      </c>
    </row>
    <row r="3" spans="1:3">
      <c r="B3" s="2">
        <f>B2+4</f>
        <v>6</v>
      </c>
      <c r="C3" s="2" t="s">
        <v>9</v>
      </c>
    </row>
    <row r="4" spans="1:3">
      <c r="B4" s="2">
        <f>1/(1/B1+1/B3)</f>
        <v>4.8000000000000007</v>
      </c>
      <c r="C4" s="2" t="s">
        <v>9</v>
      </c>
    </row>
    <row r="5" spans="1:3">
      <c r="A5" s="1" t="s">
        <v>0</v>
      </c>
      <c r="B5" s="2">
        <f>5+B4+3</f>
        <v>12.8</v>
      </c>
      <c r="C5" s="2" t="s">
        <v>9</v>
      </c>
    </row>
    <row r="6" spans="1:3">
      <c r="A6" s="1" t="s">
        <v>1</v>
      </c>
      <c r="B6" s="2">
        <f>26/B5</f>
        <v>2.03125</v>
      </c>
    </row>
    <row r="7" spans="1:3">
      <c r="A7" s="1" t="s">
        <v>2</v>
      </c>
      <c r="B7" s="2">
        <f>B6*B4</f>
        <v>9.7500000000000018</v>
      </c>
    </row>
    <row r="8" spans="1:3">
      <c r="A8" s="1" t="s">
        <v>8</v>
      </c>
      <c r="B8" s="2">
        <f>B7/B1</f>
        <v>0.40625000000000006</v>
      </c>
    </row>
    <row r="9" spans="1:3">
      <c r="A9" s="1" t="s">
        <v>6</v>
      </c>
      <c r="B9" s="2">
        <f>B8*17</f>
        <v>6.9062500000000009</v>
      </c>
    </row>
    <row r="10" spans="1:3">
      <c r="A10" s="1" t="s">
        <v>12</v>
      </c>
      <c r="B10" s="2">
        <f>B7/B3</f>
        <v>1.6250000000000002</v>
      </c>
    </row>
    <row r="11" spans="1:3">
      <c r="A11" s="1" t="s">
        <v>3</v>
      </c>
      <c r="B11" s="2">
        <f>B10*B2</f>
        <v>3.2500000000000004</v>
      </c>
    </row>
    <row r="12" spans="1:3">
      <c r="A12" s="1" t="s">
        <v>13</v>
      </c>
      <c r="B12" s="2">
        <f>B11/3</f>
        <v>1.0833333333333335</v>
      </c>
    </row>
    <row r="13" spans="1:3">
      <c r="A13" s="1" t="s">
        <v>5</v>
      </c>
      <c r="B13" s="2">
        <f>B11/6</f>
        <v>0.54166666666666674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2"/>
  <sheetViews>
    <sheetView zoomScale="160" workbookViewId="0">
      <selection sqref="A1:XFD1048576"/>
    </sheetView>
  </sheetViews>
  <sheetFormatPr baseColWidth="10" defaultColWidth="8.83203125" defaultRowHeight="13"/>
  <cols>
    <col min="1" max="1" width="8.83203125" style="1"/>
    <col min="2" max="16384" width="8.83203125" style="2"/>
  </cols>
  <sheetData>
    <row r="1" spans="1:3">
      <c r="B1" s="2">
        <f>1/(1/13+1/8)</f>
        <v>4.9523809523809526</v>
      </c>
      <c r="C1" s="2" t="s">
        <v>15</v>
      </c>
    </row>
    <row r="2" spans="1:3">
      <c r="B2" s="2">
        <f>3+4+B1+5</f>
        <v>16.952380952380953</v>
      </c>
      <c r="C2" s="2" t="s">
        <v>15</v>
      </c>
    </row>
    <row r="3" spans="1:3">
      <c r="B3" s="2">
        <f>1/(1/9+1/B2)</f>
        <v>5.8788990825688074</v>
      </c>
      <c r="C3" s="2" t="s">
        <v>15</v>
      </c>
    </row>
    <row r="4" spans="1:3">
      <c r="A4" s="1" t="s">
        <v>14</v>
      </c>
      <c r="B4" s="2">
        <f>4+B3+2</f>
        <v>11.878899082568807</v>
      </c>
      <c r="C4" s="2" t="s">
        <v>15</v>
      </c>
    </row>
    <row r="5" spans="1:3">
      <c r="A5" s="1" t="s">
        <v>16</v>
      </c>
      <c r="B5" s="2">
        <f>18/B4</f>
        <v>1.5152919369786839</v>
      </c>
      <c r="C5" s="2" t="s">
        <v>24</v>
      </c>
    </row>
    <row r="6" spans="1:3">
      <c r="A6" s="1" t="s">
        <v>17</v>
      </c>
      <c r="B6" s="2">
        <f>B5*B3</f>
        <v>8.9082483781278956</v>
      </c>
      <c r="C6" s="2" t="s">
        <v>25</v>
      </c>
    </row>
    <row r="7" spans="1:3">
      <c r="A7" s="1" t="s">
        <v>18</v>
      </c>
      <c r="B7" s="2">
        <f>B6/9</f>
        <v>0.98980537534754398</v>
      </c>
      <c r="C7" s="2" t="s">
        <v>26</v>
      </c>
    </row>
    <row r="8" spans="1:3">
      <c r="A8" s="1" t="s">
        <v>19</v>
      </c>
      <c r="B8" s="2">
        <f>B6/B2</f>
        <v>0.52548656163113994</v>
      </c>
      <c r="C8" s="2" t="s">
        <v>27</v>
      </c>
    </row>
    <row r="9" spans="1:3">
      <c r="A9" s="1" t="s">
        <v>20</v>
      </c>
      <c r="B9" s="2">
        <f>B8*3</f>
        <v>1.5764596848934198</v>
      </c>
      <c r="C9" s="2" t="s">
        <v>25</v>
      </c>
    </row>
    <row r="10" spans="1:3">
      <c r="A10" s="1" t="s">
        <v>21</v>
      </c>
      <c r="B10" s="2">
        <f>B8*B1</f>
        <v>2.6024096385542168</v>
      </c>
      <c r="C10" s="2" t="s">
        <v>25</v>
      </c>
    </row>
    <row r="11" spans="1:3">
      <c r="A11" s="1" t="s">
        <v>22</v>
      </c>
      <c r="B11" s="2">
        <f>B10/13</f>
        <v>0.20018535681186284</v>
      </c>
      <c r="C11" s="2" t="s">
        <v>24</v>
      </c>
    </row>
    <row r="12" spans="1:3">
      <c r="A12" s="1" t="s">
        <v>23</v>
      </c>
      <c r="B12" s="2">
        <f>B10/8</f>
        <v>0.3253012048192771</v>
      </c>
      <c r="C12" s="2" t="s">
        <v>24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2"/>
  <sheetViews>
    <sheetView zoomScale="190" workbookViewId="0">
      <selection sqref="A1:XFD1048576"/>
    </sheetView>
  </sheetViews>
  <sheetFormatPr baseColWidth="10" defaultColWidth="8.83203125" defaultRowHeight="13"/>
  <cols>
    <col min="1" max="1" width="8.83203125" style="1"/>
    <col min="2" max="16384" width="8.83203125" style="2"/>
  </cols>
  <sheetData>
    <row r="1" spans="1:3">
      <c r="B1" s="2">
        <f>1/(1/12+1/19)</f>
        <v>7.3548387096774208</v>
      </c>
      <c r="C1" s="2" t="s">
        <v>31</v>
      </c>
    </row>
    <row r="2" spans="1:3">
      <c r="B2" s="2">
        <f>7+3+B1</f>
        <v>17.35483870967742</v>
      </c>
      <c r="C2" s="2" t="s">
        <v>31</v>
      </c>
    </row>
    <row r="3" spans="1:3">
      <c r="B3" s="2">
        <f>1/(1/11+1/B2)</f>
        <v>6.7326507394766786</v>
      </c>
      <c r="C3" s="2" t="s">
        <v>31</v>
      </c>
    </row>
    <row r="4" spans="1:3">
      <c r="A4" s="1" t="s">
        <v>14</v>
      </c>
      <c r="B4" s="2">
        <f>5+B3+6</f>
        <v>17.732650739476679</v>
      </c>
      <c r="C4" s="2" t="s">
        <v>31</v>
      </c>
    </row>
    <row r="5" spans="1:3">
      <c r="A5" s="1" t="s">
        <v>16</v>
      </c>
      <c r="B5" s="2">
        <f>45/B4</f>
        <v>2.5376916661320332</v>
      </c>
      <c r="C5" s="2" t="s">
        <v>24</v>
      </c>
    </row>
    <row r="6" spans="1:3">
      <c r="A6" s="1" t="s">
        <v>17</v>
      </c>
      <c r="B6" s="2">
        <f>B5*B3</f>
        <v>17.085391672547637</v>
      </c>
      <c r="C6" s="2" t="s">
        <v>25</v>
      </c>
    </row>
    <row r="7" spans="1:3">
      <c r="A7" s="1" t="s">
        <v>28</v>
      </c>
      <c r="B7" s="2">
        <f>B6/11</f>
        <v>1.5532174247770578</v>
      </c>
      <c r="C7" s="2" t="s">
        <v>24</v>
      </c>
    </row>
    <row r="8" spans="1:3">
      <c r="A8" s="1" t="s">
        <v>29</v>
      </c>
      <c r="B8" s="2">
        <f>B6/B2</f>
        <v>0.9844742413549753</v>
      </c>
      <c r="C8" s="2" t="s">
        <v>24</v>
      </c>
    </row>
    <row r="9" spans="1:3">
      <c r="A9" s="1" t="s">
        <v>20</v>
      </c>
      <c r="B9" s="2">
        <f>B8*B1</f>
        <v>7.2406492589978839</v>
      </c>
      <c r="C9" s="2" t="s">
        <v>25</v>
      </c>
    </row>
    <row r="10" spans="1:3">
      <c r="A10" s="1" t="s">
        <v>30</v>
      </c>
      <c r="B10" s="2">
        <f>B9/12</f>
        <v>0.60338743824982366</v>
      </c>
      <c r="C10" s="2" t="s">
        <v>24</v>
      </c>
    </row>
    <row r="11" spans="1:3">
      <c r="A11" s="1" t="s">
        <v>18</v>
      </c>
      <c r="B11" s="2">
        <f>B9/19</f>
        <v>0.38108680310515181</v>
      </c>
      <c r="C11" s="2" t="s">
        <v>24</v>
      </c>
    </row>
    <row r="12" spans="1:3">
      <c r="A12" s="1" t="s">
        <v>21</v>
      </c>
      <c r="B12" s="2">
        <f>B11*10</f>
        <v>3.8108680310515179</v>
      </c>
      <c r="C12" s="2" t="s">
        <v>25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2"/>
  <sheetViews>
    <sheetView zoomScale="190" zoomScaleNormal="145" zoomScalePageLayoutView="145" workbookViewId="0">
      <selection activeCell="C14" sqref="C14"/>
    </sheetView>
  </sheetViews>
  <sheetFormatPr baseColWidth="10" defaultColWidth="8.83203125" defaultRowHeight="13"/>
  <cols>
    <col min="1" max="1" width="8.83203125" style="1"/>
    <col min="2" max="16384" width="8.83203125" style="2"/>
  </cols>
  <sheetData>
    <row r="1" spans="1:3">
      <c r="B1" s="2">
        <f>1/(1/14+1/7)</f>
        <v>4.666666666666667</v>
      </c>
      <c r="C1" s="2" t="s">
        <v>31</v>
      </c>
    </row>
    <row r="2" spans="1:3">
      <c r="B2" s="2">
        <f>B1+5</f>
        <v>9.6666666666666679</v>
      </c>
      <c r="C2" s="2" t="s">
        <v>31</v>
      </c>
    </row>
    <row r="3" spans="1:3">
      <c r="B3" s="2">
        <f>1/(1/11+1/B2)</f>
        <v>5.145161290322581</v>
      </c>
      <c r="C3" s="2" t="s">
        <v>31</v>
      </c>
    </row>
    <row r="4" spans="1:3">
      <c r="A4" s="1" t="s">
        <v>32</v>
      </c>
      <c r="B4" s="2">
        <f>2+3+B3+4</f>
        <v>14.14516129032258</v>
      </c>
      <c r="C4" s="2" t="s">
        <v>31</v>
      </c>
    </row>
    <row r="5" spans="1:3">
      <c r="A5" s="1" t="s">
        <v>16</v>
      </c>
      <c r="B5" s="2">
        <f>31/B4</f>
        <v>2.1915621436716077</v>
      </c>
      <c r="C5" s="2" t="s">
        <v>24</v>
      </c>
    </row>
    <row r="6" spans="1:3">
      <c r="A6" s="1" t="s">
        <v>17</v>
      </c>
      <c r="B6" s="2">
        <f>B5*B3</f>
        <v>11.275940706955531</v>
      </c>
      <c r="C6" s="2" t="s">
        <v>25</v>
      </c>
    </row>
    <row r="7" spans="1:3">
      <c r="A7" s="1" t="s">
        <v>33</v>
      </c>
      <c r="B7" s="2">
        <f>B6/11</f>
        <v>1.0250855188141392</v>
      </c>
      <c r="C7" s="2" t="s">
        <v>24</v>
      </c>
    </row>
    <row r="8" spans="1:3">
      <c r="A8" s="1" t="s">
        <v>34</v>
      </c>
      <c r="B8" s="2">
        <f>B6/B2</f>
        <v>1.1664766248574685</v>
      </c>
      <c r="C8" s="2" t="s">
        <v>24</v>
      </c>
    </row>
    <row r="9" spans="1:3">
      <c r="A9" s="1" t="s">
        <v>35</v>
      </c>
      <c r="B9" s="2">
        <f>B8*B1</f>
        <v>5.4435575826681868</v>
      </c>
      <c r="C9" s="2" t="s">
        <v>25</v>
      </c>
    </row>
    <row r="10" spans="1:3">
      <c r="A10" s="1" t="s">
        <v>29</v>
      </c>
      <c r="B10" s="2">
        <f>B9/7</f>
        <v>0.77765108323831245</v>
      </c>
      <c r="C10" s="2" t="s">
        <v>24</v>
      </c>
    </row>
    <row r="11" spans="1:3">
      <c r="A11" s="1" t="s">
        <v>22</v>
      </c>
      <c r="B11" s="2">
        <f>B9/14</f>
        <v>0.38882554161915622</v>
      </c>
      <c r="C11" s="2" t="s">
        <v>24</v>
      </c>
    </row>
    <row r="12" spans="1:3">
      <c r="A12" s="1" t="s">
        <v>21</v>
      </c>
      <c r="B12" s="2">
        <f>B11*8</f>
        <v>3.1106043329532498</v>
      </c>
      <c r="C12" s="2" t="s">
        <v>25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Christopher</dc:creator>
  <cp:lastModifiedBy>Chris</cp:lastModifiedBy>
  <dcterms:created xsi:type="dcterms:W3CDTF">2016-01-06T00:05:33Z</dcterms:created>
  <dcterms:modified xsi:type="dcterms:W3CDTF">2016-01-30T22:11:01Z</dcterms:modified>
</cp:coreProperties>
</file>