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75" yWindow="105" windowWidth="19035" windowHeight="15600" activeTab="3"/>
  </bookViews>
  <sheets>
    <sheet name="VF #1" sheetId="1" r:id="rId1"/>
    <sheet name="VF #2" sheetId="4" r:id="rId2"/>
    <sheet name="Other" sheetId="5" r:id="rId3"/>
    <sheet name="Linear" sheetId="6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6"/>
  <c r="K3"/>
  <c r="K2"/>
  <c r="G4"/>
  <c r="G3"/>
  <c r="G2"/>
  <c r="C4"/>
  <c r="C3"/>
  <c r="C2"/>
  <c r="C6" i="5"/>
  <c r="D6"/>
  <c r="F6"/>
  <c r="C7"/>
  <c r="F7"/>
  <c r="F8"/>
  <c r="E6"/>
  <c r="E7"/>
  <c r="E8"/>
  <c r="E10"/>
  <c r="E9"/>
  <c r="D7" i="4"/>
  <c r="D6"/>
  <c r="C7"/>
  <c r="C6"/>
  <c r="F6"/>
  <c r="F7"/>
  <c r="F8"/>
  <c r="E6"/>
  <c r="E7"/>
  <c r="E8"/>
  <c r="E10"/>
  <c r="E9"/>
  <c r="C7" i="1"/>
  <c r="F7"/>
  <c r="C6"/>
  <c r="D6"/>
  <c r="F6"/>
  <c r="F8"/>
  <c r="E7"/>
  <c r="E6"/>
  <c r="E8"/>
  <c r="E10"/>
  <c r="E9"/>
</calcChain>
</file>

<file path=xl/sharedStrings.xml><?xml version="1.0" encoding="utf-8"?>
<sst xmlns="http://schemas.openxmlformats.org/spreadsheetml/2006/main" count="66" uniqueCount="17">
  <si>
    <t>A</t>
  </si>
  <si>
    <t>B</t>
  </si>
  <si>
    <t>C</t>
  </si>
  <si>
    <t>charge</t>
  </si>
  <si>
    <t>FBA</t>
  </si>
  <si>
    <t>FCA</t>
  </si>
  <si>
    <t>mag</t>
  </si>
  <si>
    <t>x</t>
  </si>
  <si>
    <t>y</t>
  </si>
  <si>
    <t>angle</t>
  </si>
  <si>
    <t>total&gt;</t>
  </si>
  <si>
    <t>Mag</t>
  </si>
  <si>
    <t>FAB</t>
  </si>
  <si>
    <t>FCB</t>
  </si>
  <si>
    <t>AB</t>
  </si>
  <si>
    <t>BC</t>
  </si>
  <si>
    <t>net force</t>
  </si>
</sst>
</file>

<file path=xl/styles.xml><?xml version="1.0" encoding="utf-8"?>
<styleSheet xmlns="http://schemas.openxmlformats.org/spreadsheetml/2006/main">
  <numFmts count="4">
    <numFmt numFmtId="164" formatCode="0.000E+00"/>
    <numFmt numFmtId="165" formatCode="0.0"/>
    <numFmt numFmtId="166" formatCode="0.000"/>
    <numFmt numFmtId="167" formatCode="0.0000"/>
  </numFmts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="130" zoomScaleNormal="130" workbookViewId="0">
      <selection sqref="A1:F10"/>
    </sheetView>
  </sheetViews>
  <sheetFormatPr defaultColWidth="8.85546875" defaultRowHeight="12.75"/>
  <cols>
    <col min="3" max="3" width="10.85546875" customWidth="1"/>
    <col min="4" max="4" width="6.42578125" customWidth="1"/>
    <col min="5" max="6" width="10" bestFit="1" customWidth="1"/>
  </cols>
  <sheetData>
    <row r="1" spans="1:6">
      <c r="B1" t="s">
        <v>3</v>
      </c>
      <c r="C1" t="s">
        <v>7</v>
      </c>
      <c r="D1" t="s">
        <v>8</v>
      </c>
    </row>
    <row r="2" spans="1:6">
      <c r="A2" t="s">
        <v>0</v>
      </c>
      <c r="B2" s="1">
        <v>1.26E-5</v>
      </c>
      <c r="C2">
        <v>-5</v>
      </c>
      <c r="D2">
        <v>-2</v>
      </c>
    </row>
    <row r="3" spans="1:6">
      <c r="A3" t="s">
        <v>1</v>
      </c>
      <c r="B3" s="1">
        <v>1.9300000000000002E-5</v>
      </c>
      <c r="C3">
        <v>-1</v>
      </c>
      <c r="D3">
        <v>6</v>
      </c>
    </row>
    <row r="4" spans="1:6">
      <c r="A4" t="s">
        <v>2</v>
      </c>
      <c r="B4" s="1">
        <v>2.51E-5</v>
      </c>
      <c r="C4">
        <v>6</v>
      </c>
      <c r="D4">
        <v>-2</v>
      </c>
    </row>
    <row r="5" spans="1:6">
      <c r="C5" t="s">
        <v>6</v>
      </c>
      <c r="D5" t="s">
        <v>9</v>
      </c>
      <c r="E5" t="s">
        <v>7</v>
      </c>
      <c r="F5" t="s">
        <v>8</v>
      </c>
    </row>
    <row r="6" spans="1:6">
      <c r="B6" t="s">
        <v>4</v>
      </c>
      <c r="C6" s="2">
        <f>8990000000*B3*B2/((C3-C2)^2+(D3-D2)^2)</f>
        <v>2.7327352500000002E-2</v>
      </c>
      <c r="D6">
        <f>270-DEGREES(ATAN(4/8))</f>
        <v>243.43494882292202</v>
      </c>
      <c r="E6" s="2">
        <f>C6*COS(RADIANS(D6))</f>
        <v>-1.2221163567019772E-2</v>
      </c>
      <c r="F6" s="2">
        <f>C6*SIN(RADIANS(D6))</f>
        <v>-2.4442327134039526E-2</v>
      </c>
    </row>
    <row r="7" spans="1:6">
      <c r="B7" t="s">
        <v>5</v>
      </c>
      <c r="C7" s="2">
        <f>8990000000*B4*B2/((C4-C2)^2+(D4-D2)^2)</f>
        <v>2.3497333884297523E-2</v>
      </c>
      <c r="D7">
        <v>0</v>
      </c>
      <c r="E7" s="2">
        <f>C7*COS(RADIANS(D7))</f>
        <v>2.3497333884297523E-2</v>
      </c>
      <c r="F7" s="2">
        <f>C7*SIN(RADIANS(D7))</f>
        <v>0</v>
      </c>
    </row>
    <row r="8" spans="1:6">
      <c r="D8" t="s">
        <v>10</v>
      </c>
      <c r="E8" s="2">
        <f>SUM(E6:E7)</f>
        <v>1.1276170317277751E-2</v>
      </c>
      <c r="F8" s="2">
        <f>SUM(F6:F7)</f>
        <v>-2.4442327134039526E-2</v>
      </c>
    </row>
    <row r="9" spans="1:6">
      <c r="D9" t="s">
        <v>11</v>
      </c>
      <c r="E9">
        <f>SQRT(E8^2+F8^2)</f>
        <v>2.6918012050514813E-2</v>
      </c>
    </row>
    <row r="10" spans="1:6">
      <c r="D10" t="s">
        <v>9</v>
      </c>
      <c r="E10" s="3">
        <f>360-DEGREES(ATAN(ABS(F8)/ABS(E8)))</f>
        <v>294.76566350262408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0"/>
    </sheetView>
  </sheetViews>
  <sheetFormatPr defaultColWidth="8.85546875" defaultRowHeight="12.75"/>
  <cols>
    <col min="3" max="3" width="10.85546875" customWidth="1"/>
    <col min="4" max="4" width="6.42578125" customWidth="1"/>
    <col min="5" max="6" width="10" bestFit="1" customWidth="1"/>
  </cols>
  <sheetData>
    <row r="1" spans="1:6">
      <c r="B1" t="s">
        <v>3</v>
      </c>
      <c r="C1" t="s">
        <v>7</v>
      </c>
      <c r="D1" t="s">
        <v>8</v>
      </c>
    </row>
    <row r="2" spans="1:6">
      <c r="A2" t="s">
        <v>0</v>
      </c>
      <c r="B2" s="1">
        <v>1.26E-5</v>
      </c>
      <c r="C2">
        <v>-5</v>
      </c>
      <c r="D2">
        <v>-2</v>
      </c>
    </row>
    <row r="3" spans="1:6">
      <c r="A3" t="s">
        <v>1</v>
      </c>
      <c r="B3" s="1">
        <v>1.9300000000000002E-5</v>
      </c>
      <c r="C3">
        <v>-1</v>
      </c>
      <c r="D3">
        <v>6</v>
      </c>
    </row>
    <row r="4" spans="1:6">
      <c r="A4" t="s">
        <v>2</v>
      </c>
      <c r="B4" s="1">
        <v>2.51E-5</v>
      </c>
      <c r="C4">
        <v>6</v>
      </c>
      <c r="D4">
        <v>-2</v>
      </c>
    </row>
    <row r="5" spans="1:6">
      <c r="C5" t="s">
        <v>6</v>
      </c>
      <c r="D5" t="s">
        <v>9</v>
      </c>
      <c r="E5" t="s">
        <v>7</v>
      </c>
      <c r="F5" t="s">
        <v>8</v>
      </c>
    </row>
    <row r="6" spans="1:6">
      <c r="B6" t="s">
        <v>12</v>
      </c>
      <c r="C6" s="2">
        <f>8990000000*B3*B2/((C3-C2)^2+(D3-D2)^2)</f>
        <v>2.7327352500000002E-2</v>
      </c>
      <c r="D6">
        <f>DEGREES(ATAN(8/4))</f>
        <v>63.43494882292201</v>
      </c>
      <c r="E6" s="2">
        <f>C6*COS(RADIANS(D6))</f>
        <v>1.2221163567019768E-2</v>
      </c>
      <c r="F6" s="2">
        <f>C6*SIN(RADIANS(D6))</f>
        <v>2.4442327134039529E-2</v>
      </c>
    </row>
    <row r="7" spans="1:6">
      <c r="B7" t="s">
        <v>13</v>
      </c>
      <c r="C7" s="2">
        <f>8990000000*B4*B3/((C4-C3)^2+(D4-D3)^2)</f>
        <v>3.854005044247788E-2</v>
      </c>
      <c r="D7">
        <f>270 + DEGREES(ATAN(7/8))</f>
        <v>311.18592516570965</v>
      </c>
      <c r="E7" s="2">
        <f>C7*COS(RADIANS(D7))</f>
        <v>2.5378800803856811E-2</v>
      </c>
      <c r="F7" s="2">
        <f>C7*SIN(RADIANS(D7))</f>
        <v>-2.9004343775836338E-2</v>
      </c>
    </row>
    <row r="8" spans="1:6">
      <c r="D8" t="s">
        <v>10</v>
      </c>
      <c r="E8" s="2">
        <f>SUM(E6:E7)</f>
        <v>3.7599964370876579E-2</v>
      </c>
      <c r="F8" s="2">
        <f>SUM(F6:F7)</f>
        <v>-4.5620166417968087E-3</v>
      </c>
    </row>
    <row r="9" spans="1:6">
      <c r="D9" t="s">
        <v>11</v>
      </c>
      <c r="E9">
        <f>SQRT(E8^2+F8^2)</f>
        <v>3.7875708792459835E-2</v>
      </c>
    </row>
    <row r="10" spans="1:6">
      <c r="D10" t="s">
        <v>9</v>
      </c>
      <c r="E10" s="3">
        <f>360-DEGREES(ATAN(ABS(F8)/ABS(E8)))</f>
        <v>353.08209734324782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H10" sqref="H10"/>
    </sheetView>
  </sheetViews>
  <sheetFormatPr defaultRowHeight="12.75"/>
  <cols>
    <col min="4" max="5" width="12" bestFit="1" customWidth="1"/>
    <col min="6" max="6" width="10" bestFit="1" customWidth="1"/>
  </cols>
  <sheetData>
    <row r="1" spans="1:6">
      <c r="B1" t="s">
        <v>3</v>
      </c>
      <c r="C1" t="s">
        <v>7</v>
      </c>
      <c r="D1" t="s">
        <v>8</v>
      </c>
    </row>
    <row r="2" spans="1:6">
      <c r="A2" t="s">
        <v>0</v>
      </c>
      <c r="B2" s="1">
        <v>1.26E-5</v>
      </c>
      <c r="C2">
        <v>-5</v>
      </c>
      <c r="D2">
        <v>-2</v>
      </c>
    </row>
    <row r="3" spans="1:6">
      <c r="A3" t="s">
        <v>1</v>
      </c>
      <c r="B3" s="1">
        <v>1.9300000000000002E-5</v>
      </c>
      <c r="C3">
        <v>-1</v>
      </c>
      <c r="D3">
        <v>6</v>
      </c>
    </row>
    <row r="4" spans="1:6">
      <c r="A4" t="s">
        <v>2</v>
      </c>
      <c r="B4" s="1">
        <v>2.51E-5</v>
      </c>
      <c r="C4">
        <v>6</v>
      </c>
      <c r="D4">
        <v>-2</v>
      </c>
    </row>
    <row r="5" spans="1:6">
      <c r="C5" t="s">
        <v>6</v>
      </c>
      <c r="D5" t="s">
        <v>9</v>
      </c>
      <c r="E5" t="s">
        <v>7</v>
      </c>
      <c r="F5" t="s">
        <v>8</v>
      </c>
    </row>
    <row r="6" spans="1:6">
      <c r="B6" t="s">
        <v>4</v>
      </c>
      <c r="C6" s="2">
        <f>8990000000*B3*B2/((C3-C2)^2+(D3-D2)^2)</f>
        <v>2.7327352500000002E-2</v>
      </c>
      <c r="D6">
        <f>270-DEGREES(ATAN(4/8))</f>
        <v>243.43494882292202</v>
      </c>
      <c r="E6" s="2">
        <f>C6*COS(RADIANS(D6))</f>
        <v>-1.2221163567019772E-2</v>
      </c>
      <c r="F6" s="2">
        <f>C6*SIN(RADIANS(D6))</f>
        <v>-2.4442327134039526E-2</v>
      </c>
    </row>
    <row r="7" spans="1:6">
      <c r="B7" t="s">
        <v>5</v>
      </c>
      <c r="C7" s="2">
        <f>8990000000*B4*B2/((C4-C2)^2+(D4-D2)^2)</f>
        <v>2.3497333884297523E-2</v>
      </c>
      <c r="D7">
        <v>0</v>
      </c>
      <c r="E7" s="2">
        <f>C7*COS(RADIANS(D7))</f>
        <v>2.3497333884297523E-2</v>
      </c>
      <c r="F7" s="2">
        <f>C7*SIN(RADIANS(D7))</f>
        <v>0</v>
      </c>
    </row>
    <row r="8" spans="1:6">
      <c r="D8" t="s">
        <v>10</v>
      </c>
      <c r="E8" s="2">
        <f>SUM(E6:E7)</f>
        <v>1.1276170317277751E-2</v>
      </c>
      <c r="F8" s="2">
        <f>SUM(F6:F7)</f>
        <v>-2.4442327134039526E-2</v>
      </c>
    </row>
    <row r="9" spans="1:6">
      <c r="D9" t="s">
        <v>11</v>
      </c>
      <c r="E9">
        <f>SQRT(E8^2+F8^2)</f>
        <v>2.6918012050514813E-2</v>
      </c>
    </row>
    <row r="10" spans="1:6">
      <c r="D10" t="s">
        <v>9</v>
      </c>
      <c r="E10" s="3">
        <f>360-DEGREES(ATAN(ABS(F8)/ABS(E8)))</f>
        <v>294.76566350262408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sqref="A1:C6"/>
    </sheetView>
  </sheetViews>
  <sheetFormatPr defaultRowHeight="12.75"/>
  <cols>
    <col min="3" max="3" width="9.140625" style="4"/>
  </cols>
  <sheetData>
    <row r="1" spans="1:11">
      <c r="B1" t="s">
        <v>3</v>
      </c>
      <c r="C1" s="4" t="s">
        <v>16</v>
      </c>
      <c r="F1" t="s">
        <v>3</v>
      </c>
      <c r="G1" s="4" t="s">
        <v>16</v>
      </c>
      <c r="J1" t="s">
        <v>3</v>
      </c>
      <c r="K1" s="4" t="s">
        <v>16</v>
      </c>
    </row>
    <row r="2" spans="1:11">
      <c r="A2" t="s">
        <v>0</v>
      </c>
      <c r="B2" s="1">
        <v>-1.7E-5</v>
      </c>
      <c r="C2" s="4">
        <f>-8990000000*B2*B3/B5^2-8990000000*B2*B4/(B5+B6)^2</f>
        <v>72.446612020076913</v>
      </c>
      <c r="E2" t="s">
        <v>0</v>
      </c>
      <c r="F2" s="1">
        <v>-4.1999999999999998E-5</v>
      </c>
      <c r="G2" s="4">
        <f>-8990000000*F2*F3/F5^2-8990000000*F2*F4/(F5+F6)^2</f>
        <v>-4.676904654778232</v>
      </c>
      <c r="I2" t="s">
        <v>0</v>
      </c>
      <c r="J2" s="1">
        <v>1.2E-5</v>
      </c>
      <c r="K2" s="4">
        <f>-8990000000*J2*J3/J5^2-8990000000*J2*J4/(J5+J6)^2</f>
        <v>-98.328124999999986</v>
      </c>
    </row>
    <row r="3" spans="1:11">
      <c r="A3" t="s">
        <v>1</v>
      </c>
      <c r="B3" s="1">
        <v>1.8E-5</v>
      </c>
      <c r="C3" s="5">
        <f>8990000000*B2*B3/B5^2 - 8990000000*B3*B4/B6^2</f>
        <v>-111.4467281354886</v>
      </c>
      <c r="E3" t="s">
        <v>1</v>
      </c>
      <c r="F3" s="1">
        <v>-1.5999999999999999E-5</v>
      </c>
      <c r="G3" s="5">
        <f>8990000000*F2*F3/F5^2 - 8990000000*F3*F4/F6^2</f>
        <v>57.021715070290703</v>
      </c>
      <c r="I3" t="s">
        <v>1</v>
      </c>
      <c r="J3" s="1">
        <v>1.8E-5</v>
      </c>
      <c r="K3" s="5">
        <f>8990000000*J2*J3/J5^2 - 8990000000*J3*J4/J6^2</f>
        <v>0</v>
      </c>
    </row>
    <row r="4" spans="1:11">
      <c r="A4" t="s">
        <v>2</v>
      </c>
      <c r="B4" s="1">
        <v>4.5000000000000003E-5</v>
      </c>
      <c r="C4" s="5">
        <f>8990000000*(B4*B2/(B5+B6)^2+B4*B3/B6^2)</f>
        <v>39.000116115411693</v>
      </c>
      <c r="E4" t="s">
        <v>2</v>
      </c>
      <c r="F4" s="1">
        <v>1.2E-5</v>
      </c>
      <c r="G4" s="5">
        <f>8990000000*(F4*F2/(F5+F6)^2+F4*F3/F6^2)</f>
        <v>-52.34481041551247</v>
      </c>
      <c r="I4" t="s">
        <v>2</v>
      </c>
      <c r="J4" s="1">
        <v>4.8000000000000001E-5</v>
      </c>
      <c r="K4" s="5">
        <f>8990000000*(J4*J2/(J5+J6)^2+J4*J3/J6^2)</f>
        <v>98.328125000000014</v>
      </c>
    </row>
    <row r="5" spans="1:11">
      <c r="A5" t="s">
        <v>14</v>
      </c>
      <c r="B5">
        <v>0.23</v>
      </c>
      <c r="E5" t="s">
        <v>14</v>
      </c>
      <c r="F5">
        <v>0.81</v>
      </c>
      <c r="G5" s="4"/>
      <c r="I5" t="s">
        <v>14</v>
      </c>
      <c r="J5">
        <v>0.16</v>
      </c>
      <c r="K5" s="4"/>
    </row>
    <row r="6" spans="1:11">
      <c r="A6" t="s">
        <v>15</v>
      </c>
      <c r="B6">
        <v>0.35</v>
      </c>
      <c r="E6" t="s">
        <v>15</v>
      </c>
      <c r="F6">
        <v>0.19</v>
      </c>
      <c r="G6" s="4"/>
      <c r="I6" t="s">
        <v>15</v>
      </c>
      <c r="J6">
        <v>0.32</v>
      </c>
      <c r="K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VF #1</vt:lpstr>
      <vt:lpstr>VF #2</vt:lpstr>
      <vt:lpstr>Other</vt:lpstr>
      <vt:lpstr>Linear</vt:lpstr>
    </vt:vector>
  </TitlesOfParts>
  <Company>Tigard Tualatin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Murray</dc:creator>
  <cp:lastModifiedBy>Chris Murray</cp:lastModifiedBy>
  <dcterms:created xsi:type="dcterms:W3CDTF">2010-06-17T22:34:35Z</dcterms:created>
  <dcterms:modified xsi:type="dcterms:W3CDTF">2015-11-14T00:42:58Z</dcterms:modified>
</cp:coreProperties>
</file>