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 Tables" sheetId="1" r:id="rId4"/>
    <sheet state="visible" name="Graphs" sheetId="2" r:id="rId5"/>
  </sheets>
  <definedNames/>
  <calcPr/>
</workbook>
</file>

<file path=xl/sharedStrings.xml><?xml version="1.0" encoding="utf-8"?>
<sst xmlns="http://schemas.openxmlformats.org/spreadsheetml/2006/main" count="27" uniqueCount="21">
  <si>
    <t>Weight (1 meter)</t>
  </si>
  <si>
    <t>25 x 10^-4 kg</t>
  </si>
  <si>
    <t>(+-) 0.005cg</t>
  </si>
  <si>
    <t>Length</t>
  </si>
  <si>
    <t>1 meter</t>
  </si>
  <si>
    <t>Length Uncertainty</t>
  </si>
  <si>
    <t>(+-) 0.05 cm</t>
  </si>
  <si>
    <t>Weight (g) +- 0.5g</t>
  </si>
  <si>
    <t>Tension (N) +- 0.005 N</t>
  </si>
  <si>
    <t>Frequency Hz +- 0.05 Hz</t>
  </si>
  <si>
    <t>Weight (g)</t>
  </si>
  <si>
    <t>Tension force (N)</t>
  </si>
  <si>
    <t>Trail 1 (Hz)</t>
  </si>
  <si>
    <t>Trail 2 (Hz)</t>
  </si>
  <si>
    <t>Trail 3 (Hz)</t>
  </si>
  <si>
    <t>Frequency (Hz)</t>
  </si>
  <si>
    <t>Uncertainty</t>
  </si>
  <si>
    <t>Log X</t>
  </si>
  <si>
    <t>Log Y</t>
  </si>
  <si>
    <t>Wavelength</t>
  </si>
  <si>
    <t>Wavelength Average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</si>
</sst>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00"/>
    <numFmt numFmtId="165" formatCode="0.000000000"/>
  </numFmts>
  <fonts count="3">
    <font>
      <sz val="10.0"/>
      <color rgb="FF000000"/>
      <name val="Arial"/>
      <scheme val="minor"/>
    </font>
    <font>
      <color theme="1"/>
      <name val="Arial"/>
      <scheme val="minor"/>
    </font>
    <font/>
  </fonts>
  <fills count="4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1" fillId="3" fontId="1" numFmtId="0" xfId="0" applyAlignment="1" applyBorder="1" applyFill="1" applyFon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3" fillId="0" fontId="1" numFmtId="0" xfId="0" applyAlignment="1" applyBorder="1" applyFont="1">
      <alignment horizontal="center" readingOrder="0" shrinkToFit="0" vertical="center" wrapText="1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" fillId="2" fontId="1" numFmtId="0" xfId="0" applyAlignment="1" applyBorder="1" applyFont="1">
      <alignment horizontal="center" readingOrder="0" vertical="center"/>
    </xf>
    <xf borderId="1" fillId="0" fontId="1" numFmtId="2" xfId="0" applyAlignment="1" applyBorder="1" applyFont="1" applyNumberFormat="1">
      <alignment horizontal="center" shrinkToFit="0" vertical="center" wrapText="1"/>
    </xf>
    <xf borderId="1" fillId="0" fontId="1" numFmtId="2" xfId="0" applyAlignment="1" applyBorder="1" applyFont="1" applyNumberForma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1" numFmtId="164" xfId="0" applyBorder="1" applyFont="1" applyNumberFormat="1"/>
    <xf borderId="1" fillId="2" fontId="1" numFmtId="165" xfId="0" applyAlignment="1" applyBorder="1" applyFont="1" applyNumberFormat="1">
      <alignment horizontal="center" readingOrder="0" shrinkToFit="0" vertical="center" wrapText="1"/>
    </xf>
    <xf borderId="1" fillId="2" fontId="1" numFmtId="0" xfId="0" applyAlignment="1" applyBorder="1" applyFont="1">
      <alignment horizontal="center" readingOrder="0"/>
    </xf>
    <xf borderId="0" fillId="0" fontId="1" numFmtId="0" xfId="0" applyAlignment="1" applyFont="1">
      <alignment horizontal="center" readingOrder="0"/>
    </xf>
    <xf borderId="1" fillId="0" fontId="1" numFmtId="165" xfId="0" applyAlignment="1" applyBorder="1" applyFont="1" applyNumberFormat="1">
      <alignment horizontal="center" shrinkToFit="0" vertical="center" wrapText="1"/>
    </xf>
    <xf borderId="1" fillId="0" fontId="1" numFmtId="165" xfId="0" applyBorder="1" applyFont="1" applyNumberFormat="1"/>
    <xf borderId="1" fillId="0" fontId="1" numFmtId="0" xfId="0" applyBorder="1" applyFont="1"/>
    <xf borderId="1" fillId="2" fontId="1" numFmtId="1" xfId="0" applyAlignment="1" applyBorder="1" applyFont="1" applyNumberFormat="1">
      <alignment horizontal="center" readingOrder="0" shrinkToFit="0" vertical="center" wrapText="1"/>
    </xf>
    <xf borderId="1" fillId="2" fontId="1" numFmtId="2" xfId="0" applyAlignment="1" applyBorder="1" applyFont="1" applyNumberFormat="1">
      <alignment horizontal="center" readingOrder="0" vertical="center"/>
    </xf>
    <xf borderId="1" fillId="0" fontId="1" numFmtId="1" xfId="0" applyAlignment="1" applyBorder="1" applyFont="1" applyNumberFormat="1">
      <alignment horizontal="center" readingOrder="0" shrinkToFit="0" vertical="center" wrapText="1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Frequency (Hz) vs. Weight (g)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Tables'!$F$5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</c:trendline>
          <c:xVal>
            <c:numRef>
              <c:f>'Data Tables'!$A$6:$A$24</c:f>
            </c:numRef>
          </c:xVal>
          <c:yVal>
            <c:numRef>
              <c:f>'Data Tables'!$F$6:$F$24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577513"/>
        <c:axId val="1017774581"/>
      </c:scatterChart>
      <c:valAx>
        <c:axId val="122857751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Weight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17774581"/>
      </c:valAx>
      <c:valAx>
        <c:axId val="10177745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Frequency (Hz)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2857751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Tension (N) vs Frequency (Hz); y = 5.57*x + 55.9; R^2 = 0.994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'Data Tables'!$B$68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trendline>
            <c:name/>
            <c:spPr>
              <a:ln w="19050">
                <a:solidFill>
                  <a:srgbClr val="000000">
                    <a:alpha val="50196"/>
                  </a:srgbClr>
                </a:solidFill>
              </a:ln>
            </c:spPr>
            <c:trendlineType val="linear"/>
            <c:dispRSqr val="1"/>
            <c:dispEq val="1"/>
          </c:trendline>
          <c:xVal>
            <c:numRef>
              <c:f>'Data Tables'!$A$69:$A$87</c:f>
            </c:numRef>
          </c:xVal>
          <c:yVal>
            <c:numRef>
              <c:f>'Data Tables'!$B$69:$B$87</c:f>
              <c:numCache/>
            </c:numRef>
          </c:yVal>
        </c:ser>
        <c:ser>
          <c:idx val="1"/>
          <c:order val="1"/>
          <c:tx>
            <c:strRef>
              <c:f>'Data Tables'!$C$68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dPt>
            <c:idx val="0"/>
            <c:marker>
              <c:symbol val="none"/>
            </c:marker>
          </c:dPt>
          <c:xVal>
            <c:numRef>
              <c:f>'Data Tables'!$A$69:$A$87</c:f>
            </c:numRef>
          </c:xVal>
          <c:yVal>
            <c:numRef>
              <c:f>'Data Tables'!$C$69:$C$87</c:f>
              <c:numCache/>
            </c:numRef>
          </c:yVal>
        </c:ser>
        <c:ser>
          <c:idx val="2"/>
          <c:order val="2"/>
          <c:tx>
            <c:strRef>
              <c:f>'Data Tables'!$D$68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Tables'!$D$69:$D$87</c:f>
              <c:numCache/>
            </c:numRef>
          </c:yVal>
        </c:ser>
        <c:ser>
          <c:idx val="3"/>
          <c:order val="3"/>
          <c:tx>
            <c:strRef>
              <c:f>'Data Tables'!$E$68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Tables'!$E$69:$E$87</c:f>
              <c:numCache/>
            </c:numRef>
          </c:yVal>
        </c:ser>
        <c:ser>
          <c:idx val="4"/>
          <c:order val="4"/>
          <c:tx>
            <c:strRef>
              <c:f>'Data Tables'!$F$68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00FF00"/>
              </a:solidFill>
              <a:ln cmpd="sng">
                <a:solidFill>
                  <a:srgbClr val="00FF00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Tables'!$F$69:$F$87</c:f>
              <c:numCache/>
            </c:numRef>
          </c:yVal>
        </c:ser>
        <c:ser>
          <c:idx val="5"/>
          <c:order val="5"/>
          <c:tx>
            <c:strRef>
              <c:f>'Data Tables'!$G$68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00FFFF"/>
              </a:solidFill>
              <a:ln cmpd="sng">
                <a:solidFill>
                  <a:srgbClr val="00FFFF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Tables'!$G$69:$G$87</c:f>
              <c:numCache/>
            </c:numRef>
          </c:yVal>
        </c:ser>
        <c:ser>
          <c:idx val="6"/>
          <c:order val="6"/>
          <c:tx>
            <c:strRef>
              <c:f>'Data Tables'!$H$68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4A86E8"/>
              </a:solidFill>
              <a:ln cmpd="sng">
                <a:solidFill>
                  <a:srgbClr val="4A86E8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Tables'!$H$69:$H$87</c:f>
              <c:numCache/>
            </c:numRef>
          </c:yVal>
        </c:ser>
        <c:ser>
          <c:idx val="7"/>
          <c:order val="7"/>
          <c:tx>
            <c:strRef>
              <c:f>'Data Tables'!$I$68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9900FF"/>
              </a:solidFill>
              <a:ln cmpd="sng">
                <a:solidFill>
                  <a:srgbClr val="9900FF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Tables'!$I$69:$I$87</c:f>
              <c:numCache/>
            </c:numRef>
          </c:yVal>
        </c:ser>
        <c:ser>
          <c:idx val="8"/>
          <c:order val="8"/>
          <c:tx>
            <c:strRef>
              <c:f>'Data Tables'!$J$68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 cmpd="sng">
                <a:solidFill>
                  <a:srgbClr val="FF00FF"/>
                </a:solidFill>
              </a:ln>
            </c:spPr>
          </c:marker>
          <c:dPt>
            <c:idx val="7"/>
            <c:marker>
              <c:symbol val="none"/>
            </c:marker>
          </c:dPt>
          <c:xVal>
            <c:numRef>
              <c:f>'Data Tables'!$A$69:$A$87</c:f>
            </c:numRef>
          </c:xVal>
          <c:yVal>
            <c:numRef>
              <c:f>'Data Tables'!$J$69:$J$87</c:f>
              <c:numCache/>
            </c:numRef>
          </c:yVal>
        </c:ser>
        <c:ser>
          <c:idx val="9"/>
          <c:order val="9"/>
          <c:tx>
            <c:strRef>
              <c:f>'Data Tables'!$K$68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CC0000"/>
              </a:solidFill>
              <a:ln cmpd="sng">
                <a:solidFill>
                  <a:srgbClr val="CC0000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Tables'!$K$69:$K$87</c:f>
              <c:numCache/>
            </c:numRef>
          </c:yVal>
        </c:ser>
        <c:ser>
          <c:idx val="10"/>
          <c:order val="10"/>
          <c:tx>
            <c:strRef>
              <c:f>'Data Tables'!$L$68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E69138"/>
              </a:solidFill>
              <a:ln cmpd="sng">
                <a:solidFill>
                  <a:srgbClr val="E69138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Tables'!$L$69:$L$87</c:f>
              <c:numCache/>
            </c:numRef>
          </c:yVal>
        </c:ser>
        <c:ser>
          <c:idx val="11"/>
          <c:order val="11"/>
          <c:tx>
            <c:strRef>
              <c:f>'Data Tables'!$M$68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1C232"/>
              </a:solidFill>
              <a:ln cmpd="sng">
                <a:solidFill>
                  <a:srgbClr val="F1C232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Tables'!$M$69:$M$87</c:f>
              <c:numCache/>
            </c:numRef>
          </c:yVal>
        </c:ser>
        <c:ser>
          <c:idx val="12"/>
          <c:order val="12"/>
          <c:tx>
            <c:strRef>
              <c:f>'Data Tables'!$N$68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6AA84F"/>
              </a:solidFill>
              <a:ln cmpd="sng">
                <a:solidFill>
                  <a:srgbClr val="6AA84F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Tables'!$N$69:$N$87</c:f>
              <c:numCache/>
            </c:numRef>
          </c:yVal>
        </c:ser>
        <c:ser>
          <c:idx val="13"/>
          <c:order val="13"/>
          <c:tx>
            <c:strRef>
              <c:f>'Data Tables'!$O$68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45818E"/>
              </a:solidFill>
              <a:ln cmpd="sng">
                <a:solidFill>
                  <a:srgbClr val="45818E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Tables'!$O$69:$O$87</c:f>
              <c:numCache/>
            </c:numRef>
          </c:yVal>
        </c:ser>
        <c:ser>
          <c:idx val="14"/>
          <c:order val="14"/>
          <c:tx>
            <c:strRef>
              <c:f>'Data Tables'!$P$68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C78D8"/>
              </a:solidFill>
              <a:ln cmpd="sng">
                <a:solidFill>
                  <a:srgbClr val="3C78D8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Tables'!$P$69:$P$87</c:f>
              <c:numCache/>
            </c:numRef>
          </c:yVal>
        </c:ser>
        <c:ser>
          <c:idx val="15"/>
          <c:order val="15"/>
          <c:tx>
            <c:strRef>
              <c:f>'Data Tables'!$Q$68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674EA7"/>
              </a:solidFill>
              <a:ln cmpd="sng">
                <a:solidFill>
                  <a:srgbClr val="674EA7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Tables'!$Q$69:$Q$87</c:f>
              <c:numCache/>
            </c:numRef>
          </c:yVal>
        </c:ser>
        <c:ser>
          <c:idx val="16"/>
          <c:order val="16"/>
          <c:tx>
            <c:strRef>
              <c:f>'Data Tables'!$R$68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A64D79"/>
              </a:solidFill>
              <a:ln cmpd="sng">
                <a:solidFill>
                  <a:srgbClr val="A64D79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Tables'!$R$69:$R$87</c:f>
              <c:numCache/>
            </c:numRef>
          </c:yVal>
        </c:ser>
        <c:ser>
          <c:idx val="17"/>
          <c:order val="17"/>
          <c:tx>
            <c:strRef>
              <c:f>'Data Tables'!$S$68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E06666"/>
              </a:solidFill>
              <a:ln cmpd="sng">
                <a:solidFill>
                  <a:srgbClr val="E06666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Tables'!$S$69:$S$87</c:f>
              <c:numCache/>
            </c:numRef>
          </c:yVal>
        </c:ser>
        <c:ser>
          <c:idx val="18"/>
          <c:order val="18"/>
          <c:tx>
            <c:strRef>
              <c:f>'Data Tables'!$T$68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6B26B"/>
              </a:solidFill>
              <a:ln cmpd="sng">
                <a:solidFill>
                  <a:srgbClr val="F6B26B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Tables'!$T$69:$T$87</c:f>
              <c:numCache/>
            </c:numRef>
          </c:yVal>
        </c:ser>
        <c:ser>
          <c:idx val="19"/>
          <c:order val="19"/>
          <c:tx>
            <c:strRef>
              <c:f>'Data Tables'!$U$68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D966"/>
              </a:solidFill>
              <a:ln cmpd="sng">
                <a:solidFill>
                  <a:srgbClr val="FFD966"/>
                </a:solidFill>
              </a:ln>
            </c:spPr>
          </c:marker>
          <c:xVal>
            <c:numRef>
              <c:f>'Data Tables'!$A$69:$A$87</c:f>
            </c:numRef>
          </c:xVal>
          <c:yVal>
            <c:numRef>
              <c:f>'Data Tables'!$U$69:$U$87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6113947"/>
        <c:axId val="1310123976"/>
      </c:scatterChart>
      <c:valAx>
        <c:axId val="1396113947"/>
        <c:scaling>
          <c:orientation val="minMax"/>
          <c:max val="18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Tension (N)</a:t>
                </a:r>
              </a:p>
            </c:rich>
          </c:tx>
          <c:overlay val="0"/>
        </c:title>
        <c:numFmt formatCode="0.00" sourceLinked="0"/>
        <c:majorTickMark val="cross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10123976"/>
        <c:majorUnit val="1.0"/>
        <c:minorUnit val="0.16666666666666666"/>
      </c:valAx>
      <c:valAx>
        <c:axId val="1310123976"/>
        <c:scaling>
          <c:orientation val="minMax"/>
          <c:max val="17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Frequency (Hz)</a:t>
                </a:r>
              </a:p>
            </c:rich>
          </c:tx>
          <c:overlay val="0"/>
        </c:title>
        <c:numFmt formatCode="0.00" sourceLinked="0"/>
        <c:majorTickMark val="cross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96113947"/>
        <c:majorUnit val="25.0"/>
        <c:minorUnit val="4.166666666666667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Log of T vs Log of F; 0.499*x + 1.56; R^2 = 0.999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'Data Tables'!$B$26</c:f>
            </c:strRef>
          </c:tx>
          <c:spPr>
            <a:ln>
              <a:noFill/>
            </a:ln>
          </c:spPr>
          <c:marker>
            <c:symbol val="x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</c:trendline>
          <c:xVal>
            <c:numRef>
              <c:f>'Data Tables'!$A$27:$A$45</c:f>
            </c:numRef>
          </c:xVal>
          <c:yVal>
            <c:numRef>
              <c:f>'Data Tables'!$B$27:$B$45</c:f>
              <c:numCache/>
            </c:numRef>
          </c:yVal>
        </c:ser>
        <c:ser>
          <c:idx val="1"/>
          <c:order val="1"/>
          <c:tx>
            <c:strRef>
              <c:f>'Data Tables'!$C$26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Tables'!$C$27:$C$45</c:f>
              <c:numCache/>
            </c:numRef>
          </c:yVal>
        </c:ser>
        <c:ser>
          <c:idx val="2"/>
          <c:order val="2"/>
          <c:tx>
            <c:strRef>
              <c:f>'Data Tables'!$D$26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Tables'!$D$27:$D$45</c:f>
              <c:numCache/>
            </c:numRef>
          </c:yVal>
        </c:ser>
        <c:ser>
          <c:idx val="3"/>
          <c:order val="3"/>
          <c:tx>
            <c:strRef>
              <c:f>'Data Tables'!$E$26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Tables'!$E$27:$E$45</c:f>
              <c:numCache/>
            </c:numRef>
          </c:yVal>
        </c:ser>
        <c:ser>
          <c:idx val="4"/>
          <c:order val="4"/>
          <c:tx>
            <c:strRef>
              <c:f>'Data Tables'!$F$26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Tables'!$F$27:$F$45</c:f>
              <c:numCache/>
            </c:numRef>
          </c:yVal>
        </c:ser>
        <c:ser>
          <c:idx val="5"/>
          <c:order val="5"/>
          <c:tx>
            <c:strRef>
              <c:f>'Data Tables'!$G$26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/>
              </a:solidFill>
              <a:ln cmpd="sng">
                <a:solidFill>
                  <a:schemeClr val="accent6"/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Tables'!$G$27:$G$45</c:f>
              <c:numCache/>
            </c:numRef>
          </c:yVal>
        </c:ser>
        <c:ser>
          <c:idx val="6"/>
          <c:order val="6"/>
          <c:tx>
            <c:strRef>
              <c:f>'Data Tables'!$H$26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>
                  <a:lumOff val="30000"/>
                </a:schemeClr>
              </a:solidFill>
              <a:ln cmpd="sng">
                <a:solidFill>
                  <a:schemeClr val="accent1">
                    <a:lumOff val="30000"/>
                  </a:schemeClr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Tables'!$H$27:$H$45</c:f>
              <c:numCache/>
            </c:numRef>
          </c:yVal>
        </c:ser>
        <c:ser>
          <c:idx val="7"/>
          <c:order val="7"/>
          <c:tx>
            <c:strRef>
              <c:f>'Data Tables'!$I$26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>
                  <a:lumOff val="30000"/>
                </a:schemeClr>
              </a:solidFill>
              <a:ln cmpd="sng">
                <a:solidFill>
                  <a:schemeClr val="accent2">
                    <a:lumOff val="30000"/>
                  </a:schemeClr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Tables'!$I$27:$I$45</c:f>
              <c:numCache/>
            </c:numRef>
          </c:yVal>
        </c:ser>
        <c:ser>
          <c:idx val="8"/>
          <c:order val="8"/>
          <c:tx>
            <c:strRef>
              <c:f>'Data Tables'!$J$26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Off val="30000"/>
                </a:schemeClr>
              </a:solidFill>
              <a:ln cmpd="sng">
                <a:solidFill>
                  <a:schemeClr val="accent3">
                    <a:lumOff val="30000"/>
                  </a:schemeClr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Tables'!$J$27:$J$45</c:f>
              <c:numCache/>
            </c:numRef>
          </c:yVal>
        </c:ser>
        <c:ser>
          <c:idx val="9"/>
          <c:order val="9"/>
          <c:tx>
            <c:strRef>
              <c:f>'Data Tables'!$K$26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>
                  <a:lumOff val="30000"/>
                </a:schemeClr>
              </a:solidFill>
              <a:ln cmpd="sng">
                <a:solidFill>
                  <a:schemeClr val="accent4">
                    <a:lumOff val="30000"/>
                  </a:schemeClr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Tables'!$K$27:$K$45</c:f>
              <c:numCache/>
            </c:numRef>
          </c:yVal>
        </c:ser>
        <c:ser>
          <c:idx val="10"/>
          <c:order val="10"/>
          <c:tx>
            <c:strRef>
              <c:f>'Data Tables'!$L$26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5">
                  <a:lumOff val="30000"/>
                </a:schemeClr>
              </a:solidFill>
              <a:ln cmpd="sng">
                <a:solidFill>
                  <a:schemeClr val="accent5">
                    <a:lumOff val="30000"/>
                  </a:schemeClr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Tables'!$L$27:$L$45</c:f>
              <c:numCache/>
            </c:numRef>
          </c:yVal>
        </c:ser>
        <c:ser>
          <c:idx val="11"/>
          <c:order val="11"/>
          <c:tx>
            <c:strRef>
              <c:f>'Data Tables'!$M$26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Off val="30000"/>
                </a:schemeClr>
              </a:solidFill>
              <a:ln cmpd="sng">
                <a:solidFill>
                  <a:schemeClr val="accent6">
                    <a:lumOff val="30000"/>
                  </a:schemeClr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Tables'!$M$27:$M$45</c:f>
              <c:numCache/>
            </c:numRef>
          </c:yVal>
        </c:ser>
        <c:ser>
          <c:idx val="12"/>
          <c:order val="12"/>
          <c:tx>
            <c:strRef>
              <c:f>'Data Tables'!$N$26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>
                  <a:lumOff val="60000"/>
                </a:schemeClr>
              </a:solidFill>
              <a:ln cmpd="sng">
                <a:solidFill>
                  <a:schemeClr val="accent1">
                    <a:lumOff val="60000"/>
                  </a:schemeClr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Tables'!$N$27:$N$45</c:f>
              <c:numCache/>
            </c:numRef>
          </c:yVal>
        </c:ser>
        <c:ser>
          <c:idx val="13"/>
          <c:order val="13"/>
          <c:tx>
            <c:strRef>
              <c:f>'Data Tables'!$O$26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>
                  <a:lumOff val="60000"/>
                </a:schemeClr>
              </a:solidFill>
              <a:ln cmpd="sng">
                <a:solidFill>
                  <a:schemeClr val="accent2">
                    <a:lumOff val="60000"/>
                  </a:schemeClr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Tables'!$O$27:$O$45</c:f>
              <c:numCache/>
            </c:numRef>
          </c:yVal>
        </c:ser>
        <c:ser>
          <c:idx val="14"/>
          <c:order val="14"/>
          <c:tx>
            <c:strRef>
              <c:f>'Data Tables'!$P$26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Off val="60000"/>
                </a:schemeClr>
              </a:solidFill>
              <a:ln cmpd="sng">
                <a:solidFill>
                  <a:schemeClr val="accent3">
                    <a:lumOff val="60000"/>
                  </a:schemeClr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Tables'!$P$27:$P$45</c:f>
              <c:numCache/>
            </c:numRef>
          </c:yVal>
        </c:ser>
        <c:ser>
          <c:idx val="15"/>
          <c:order val="15"/>
          <c:tx>
            <c:strRef>
              <c:f>'Data Tables'!$Q$26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>
                  <a:lumOff val="60000"/>
                </a:schemeClr>
              </a:solidFill>
              <a:ln cmpd="sng">
                <a:solidFill>
                  <a:schemeClr val="accent4">
                    <a:lumOff val="60000"/>
                  </a:schemeClr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Tables'!$Q$27:$Q$45</c:f>
              <c:numCache/>
            </c:numRef>
          </c:yVal>
        </c:ser>
        <c:ser>
          <c:idx val="16"/>
          <c:order val="16"/>
          <c:tx>
            <c:strRef>
              <c:f>'Data Tables'!$R$26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5">
                  <a:lumOff val="60000"/>
                </a:schemeClr>
              </a:solidFill>
              <a:ln cmpd="sng">
                <a:solidFill>
                  <a:schemeClr val="accent5">
                    <a:lumOff val="60000"/>
                  </a:schemeClr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Tables'!$R$27:$R$45</c:f>
              <c:numCache/>
            </c:numRef>
          </c:yVal>
        </c:ser>
        <c:ser>
          <c:idx val="17"/>
          <c:order val="17"/>
          <c:tx>
            <c:strRef>
              <c:f>'Data Tables'!$S$26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Off val="60000"/>
                </a:schemeClr>
              </a:solidFill>
              <a:ln cmpd="sng">
                <a:solidFill>
                  <a:schemeClr val="accent6">
                    <a:lumOff val="60000"/>
                  </a:schemeClr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Tables'!$S$27:$S$45</c:f>
              <c:numCache/>
            </c:numRef>
          </c:yVal>
        </c:ser>
        <c:ser>
          <c:idx val="18"/>
          <c:order val="18"/>
          <c:tx>
            <c:strRef>
              <c:f>'Data Tables'!$T$26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>
                  <a:lumOff val="90000"/>
                </a:schemeClr>
              </a:solidFill>
              <a:ln cmpd="sng">
                <a:solidFill>
                  <a:schemeClr val="accent1">
                    <a:lumOff val="90000"/>
                  </a:schemeClr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Tables'!$T$27:$T$45</c:f>
              <c:numCache/>
            </c:numRef>
          </c:yVal>
        </c:ser>
        <c:ser>
          <c:idx val="19"/>
          <c:order val="19"/>
          <c:tx>
            <c:strRef>
              <c:f>'Data Tables'!$U$26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>
                  <a:lumOff val="90000"/>
                </a:schemeClr>
              </a:solidFill>
              <a:ln cmpd="sng">
                <a:solidFill>
                  <a:schemeClr val="accent2">
                    <a:lumOff val="90000"/>
                  </a:schemeClr>
                </a:solidFill>
              </a:ln>
            </c:spPr>
          </c:marker>
          <c:xVal>
            <c:numRef>
              <c:f>'Data Tables'!$A$27:$A$45</c:f>
            </c:numRef>
          </c:xVal>
          <c:yVal>
            <c:numRef>
              <c:f>'Data Tables'!$U$27:$U$45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069022"/>
        <c:axId val="1634436168"/>
      </c:scatterChart>
      <c:valAx>
        <c:axId val="1963069022"/>
        <c:scaling>
          <c:orientation val="minMax"/>
          <c:max val="1.3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Log of Tension</a:t>
                </a:r>
              </a:p>
            </c:rich>
          </c:tx>
          <c:overlay val="0"/>
        </c:title>
        <c:numFmt formatCode="0.00" sourceLinked="0"/>
        <c:majorTickMark val="cross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34436168"/>
        <c:majorUnit val="0.05"/>
        <c:minorUnit val="0.01"/>
      </c:valAx>
      <c:valAx>
        <c:axId val="1634436168"/>
        <c:scaling>
          <c:orientation val="minMax"/>
          <c:max val="2.7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Log of Frequency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63069022"/>
        <c:majorUnit val="0.15"/>
        <c:minorUnit val="0.0375"/>
      </c:valAx>
    </c:plotArea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image" Target="../media/image1.png"/><Relationship Id="rId5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5</xdr:col>
      <xdr:colOff>904875</xdr:colOff>
      <xdr:row>0</xdr:row>
      <xdr:rowOff>0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0</xdr:colOff>
      <xdr:row>17</xdr:row>
      <xdr:rowOff>133350</xdr:rowOff>
    </xdr:from>
    <xdr:ext cx="5715000" cy="3533775"/>
    <xdr:pic>
      <xdr:nvPicPr>
        <xdr:cNvPr id="0" name="image1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904875</xdr:colOff>
      <xdr:row>17</xdr:row>
      <xdr:rowOff>133350</xdr:rowOff>
    </xdr:from>
    <xdr:ext cx="5715000" cy="3533775"/>
    <xdr:pic>
      <xdr:nvPicPr>
        <xdr:cNvPr id="0" name="image2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3" t="s">
        <v>2</v>
      </c>
      <c r="D1" s="1" t="s">
        <v>3</v>
      </c>
      <c r="E1" s="2" t="s">
        <v>4</v>
      </c>
      <c r="F1" s="1" t="s">
        <v>5</v>
      </c>
      <c r="G1" s="3" t="s">
        <v>6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3">
      <c r="A3" s="5" t="s">
        <v>7</v>
      </c>
      <c r="B3" s="5" t="s">
        <v>8</v>
      </c>
      <c r="C3" s="6" t="s">
        <v>9</v>
      </c>
      <c r="D3" s="7"/>
      <c r="E3" s="7"/>
      <c r="F3" s="7"/>
      <c r="G3" s="8"/>
    </row>
    <row r="4">
      <c r="A4" s="9"/>
      <c r="B4" s="9"/>
      <c r="C4" s="10"/>
      <c r="D4" s="11"/>
      <c r="E4" s="11"/>
      <c r="F4" s="11"/>
      <c r="G4" s="12"/>
    </row>
    <row r="5">
      <c r="A5" s="1" t="s">
        <v>10</v>
      </c>
      <c r="B5" s="1" t="s">
        <v>11</v>
      </c>
      <c r="C5" s="1" t="s">
        <v>12</v>
      </c>
      <c r="D5" s="1" t="s">
        <v>13</v>
      </c>
      <c r="E5" s="1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" t="s">
        <v>20</v>
      </c>
    </row>
    <row r="6">
      <c r="A6" s="2">
        <v>500.0</v>
      </c>
      <c r="B6" s="14">
        <f t="shared" ref="B6:B24" si="1">(A6/1000)*9.81</f>
        <v>4.905</v>
      </c>
      <c r="C6" s="2">
        <v>80.1</v>
      </c>
      <c r="D6" s="2">
        <v>80.4</v>
      </c>
      <c r="E6" s="2">
        <v>80.3</v>
      </c>
      <c r="F6" s="15">
        <f t="shared" ref="F6:F24" si="2">average(C6:E6)</f>
        <v>80.26666667</v>
      </c>
      <c r="G6" s="15">
        <f t="shared" ref="G6:G24" si="3">(Max(C6:E6)-min(C6:E6))/2</f>
        <v>0.15</v>
      </c>
      <c r="H6" s="16">
        <f t="shared" ref="H6:H24" si="4">log(B6)</f>
        <v>0.6906390117</v>
      </c>
      <c r="I6" s="16">
        <f t="shared" ref="I6:I24" si="5">log(F6)</f>
        <v>1.904535228</v>
      </c>
      <c r="J6" s="17">
        <f t="shared" ref="J6:J24" si="6">(sqrt(B6/0.00225))/F6</f>
        <v>0.5816919035</v>
      </c>
      <c r="K6" s="17">
        <f>AVERAGE(J6:J24)</f>
        <v>0.5864054526</v>
      </c>
    </row>
    <row r="7">
      <c r="A7" s="2">
        <v>550.0</v>
      </c>
      <c r="B7" s="14">
        <f t="shared" si="1"/>
        <v>5.3955</v>
      </c>
      <c r="C7" s="2">
        <v>83.7</v>
      </c>
      <c r="D7" s="2">
        <v>83.6</v>
      </c>
      <c r="E7" s="2">
        <v>83.2</v>
      </c>
      <c r="F7" s="15">
        <f t="shared" si="2"/>
        <v>83.5</v>
      </c>
      <c r="G7" s="15">
        <f t="shared" si="3"/>
        <v>0.25</v>
      </c>
      <c r="H7" s="16">
        <f t="shared" si="4"/>
        <v>0.7320316969</v>
      </c>
      <c r="I7" s="16">
        <f t="shared" si="5"/>
        <v>1.921686475</v>
      </c>
      <c r="J7" s="17">
        <f t="shared" si="6"/>
        <v>0.586459619</v>
      </c>
    </row>
    <row r="8">
      <c r="A8" s="2">
        <v>600.0</v>
      </c>
      <c r="B8" s="14">
        <f t="shared" si="1"/>
        <v>5.886</v>
      </c>
      <c r="C8" s="2">
        <v>87.7</v>
      </c>
      <c r="D8" s="2">
        <v>86.5</v>
      </c>
      <c r="E8" s="2">
        <v>86.6</v>
      </c>
      <c r="F8" s="15">
        <f t="shared" si="2"/>
        <v>86.93333333</v>
      </c>
      <c r="G8" s="15">
        <f t="shared" si="3"/>
        <v>0.6</v>
      </c>
      <c r="H8" s="16">
        <f t="shared" si="4"/>
        <v>0.7698202578</v>
      </c>
      <c r="I8" s="16">
        <f t="shared" si="5"/>
        <v>1.939186332</v>
      </c>
      <c r="J8" s="17">
        <f t="shared" si="6"/>
        <v>0.5883456374</v>
      </c>
    </row>
    <row r="9">
      <c r="A9" s="2">
        <v>650.0</v>
      </c>
      <c r="B9" s="14">
        <f t="shared" si="1"/>
        <v>6.3765</v>
      </c>
      <c r="C9" s="2">
        <v>91.4</v>
      </c>
      <c r="D9" s="2">
        <v>91.6</v>
      </c>
      <c r="E9" s="2">
        <v>91.5</v>
      </c>
      <c r="F9" s="15">
        <f t="shared" si="2"/>
        <v>91.5</v>
      </c>
      <c r="G9" s="15">
        <f t="shared" si="3"/>
        <v>0.1</v>
      </c>
      <c r="H9" s="16">
        <f t="shared" si="4"/>
        <v>0.804582364</v>
      </c>
      <c r="I9" s="16">
        <f t="shared" si="5"/>
        <v>1.961421094</v>
      </c>
      <c r="J9" s="17">
        <f t="shared" si="6"/>
        <v>0.5818068483</v>
      </c>
    </row>
    <row r="10">
      <c r="A10" s="2">
        <v>700.0</v>
      </c>
      <c r="B10" s="14">
        <f t="shared" si="1"/>
        <v>6.867</v>
      </c>
      <c r="C10" s="2">
        <v>94.1</v>
      </c>
      <c r="D10" s="2">
        <v>94.8</v>
      </c>
      <c r="E10" s="2">
        <v>94.7</v>
      </c>
      <c r="F10" s="15">
        <f t="shared" si="2"/>
        <v>94.53333333</v>
      </c>
      <c r="G10" s="15">
        <f t="shared" si="3"/>
        <v>0.35</v>
      </c>
      <c r="H10" s="16">
        <f t="shared" si="4"/>
        <v>0.8367670474</v>
      </c>
      <c r="I10" s="16">
        <f t="shared" si="5"/>
        <v>1.975584972</v>
      </c>
      <c r="J10" s="17">
        <f t="shared" si="6"/>
        <v>0.5843960783</v>
      </c>
    </row>
    <row r="11">
      <c r="A11" s="2">
        <v>750.0</v>
      </c>
      <c r="B11" s="14">
        <f t="shared" si="1"/>
        <v>7.3575</v>
      </c>
      <c r="C11" s="2">
        <v>97.7</v>
      </c>
      <c r="D11" s="2">
        <v>96.5</v>
      </c>
      <c r="E11" s="2">
        <v>96.7</v>
      </c>
      <c r="F11" s="15">
        <f t="shared" si="2"/>
        <v>96.96666667</v>
      </c>
      <c r="G11" s="15">
        <f t="shared" si="3"/>
        <v>0.6</v>
      </c>
      <c r="H11" s="16">
        <f t="shared" si="4"/>
        <v>0.8667302708</v>
      </c>
      <c r="I11" s="16">
        <f t="shared" si="5"/>
        <v>1.986622467</v>
      </c>
      <c r="J11" s="17">
        <f t="shared" si="6"/>
        <v>0.5897275403</v>
      </c>
    </row>
    <row r="12">
      <c r="A12" s="2">
        <v>800.0</v>
      </c>
      <c r="B12" s="14">
        <f t="shared" si="1"/>
        <v>7.848</v>
      </c>
      <c r="C12" s="2">
        <v>100.2</v>
      </c>
      <c r="D12" s="2">
        <v>100.9</v>
      </c>
      <c r="E12" s="2">
        <v>100.6</v>
      </c>
      <c r="F12" s="15">
        <f t="shared" si="2"/>
        <v>100.5666667</v>
      </c>
      <c r="G12" s="15">
        <f t="shared" si="3"/>
        <v>0.35</v>
      </c>
      <c r="H12" s="16">
        <f t="shared" si="4"/>
        <v>0.8947589944</v>
      </c>
      <c r="I12" s="16">
        <f t="shared" si="5"/>
        <v>2.002454055</v>
      </c>
      <c r="J12" s="17">
        <f t="shared" si="6"/>
        <v>0.5872650869</v>
      </c>
    </row>
    <row r="13">
      <c r="A13" s="2">
        <v>850.0</v>
      </c>
      <c r="B13" s="14">
        <f t="shared" si="1"/>
        <v>8.3385</v>
      </c>
      <c r="C13" s="2">
        <v>103.5</v>
      </c>
      <c r="D13" s="2">
        <v>103.6</v>
      </c>
      <c r="E13" s="2">
        <v>103.4</v>
      </c>
      <c r="F13" s="15">
        <f t="shared" si="2"/>
        <v>103.5</v>
      </c>
      <c r="G13" s="15">
        <f t="shared" si="3"/>
        <v>0.1</v>
      </c>
      <c r="H13" s="16">
        <f t="shared" si="4"/>
        <v>0.9210879331</v>
      </c>
      <c r="I13" s="16">
        <f t="shared" si="5"/>
        <v>2.01494035</v>
      </c>
      <c r="J13" s="17">
        <f t="shared" si="6"/>
        <v>0.5881828504</v>
      </c>
    </row>
    <row r="14">
      <c r="A14" s="2">
        <v>900.0</v>
      </c>
      <c r="B14" s="14">
        <f t="shared" si="1"/>
        <v>8.829</v>
      </c>
      <c r="C14" s="2">
        <v>106.5</v>
      </c>
      <c r="D14" s="2">
        <v>106.3</v>
      </c>
      <c r="E14" s="2">
        <v>106.9</v>
      </c>
      <c r="F14" s="15">
        <f t="shared" si="2"/>
        <v>106.5666667</v>
      </c>
      <c r="G14" s="15">
        <f t="shared" si="3"/>
        <v>0.3</v>
      </c>
      <c r="H14" s="16">
        <f t="shared" si="4"/>
        <v>0.9459115168</v>
      </c>
      <c r="I14" s="16">
        <f t="shared" si="5"/>
        <v>2.027621382</v>
      </c>
      <c r="J14" s="17">
        <f t="shared" si="6"/>
        <v>0.5878183208</v>
      </c>
    </row>
    <row r="15">
      <c r="A15" s="2">
        <v>950.0</v>
      </c>
      <c r="B15" s="14">
        <f t="shared" si="1"/>
        <v>9.3195</v>
      </c>
      <c r="C15" s="2">
        <v>109.9</v>
      </c>
      <c r="D15" s="2">
        <v>109.8</v>
      </c>
      <c r="E15" s="2">
        <v>108.8</v>
      </c>
      <c r="F15" s="15">
        <f t="shared" si="2"/>
        <v>109.5</v>
      </c>
      <c r="G15" s="15">
        <f t="shared" si="3"/>
        <v>0.55</v>
      </c>
      <c r="H15" s="16">
        <f t="shared" si="4"/>
        <v>0.9693926127</v>
      </c>
      <c r="I15" s="16">
        <f t="shared" si="5"/>
        <v>2.039414119</v>
      </c>
      <c r="J15" s="17">
        <f t="shared" si="6"/>
        <v>0.5877476862</v>
      </c>
    </row>
    <row r="16">
      <c r="A16" s="2">
        <v>1000.0</v>
      </c>
      <c r="B16" s="14">
        <f t="shared" si="1"/>
        <v>9.81</v>
      </c>
      <c r="C16" s="2">
        <v>111.8</v>
      </c>
      <c r="D16" s="2">
        <v>111.9</v>
      </c>
      <c r="E16" s="2">
        <v>112.2</v>
      </c>
      <c r="F16" s="15">
        <f t="shared" si="2"/>
        <v>111.9666667</v>
      </c>
      <c r="G16" s="15">
        <f t="shared" si="3"/>
        <v>0.2</v>
      </c>
      <c r="H16" s="16">
        <f t="shared" si="4"/>
        <v>0.9916690074</v>
      </c>
      <c r="I16" s="16">
        <f t="shared" si="5"/>
        <v>2.049088749</v>
      </c>
      <c r="J16" s="17">
        <f t="shared" si="6"/>
        <v>0.5897317304</v>
      </c>
    </row>
    <row r="17">
      <c r="A17" s="2">
        <v>1100.0</v>
      </c>
      <c r="B17" s="14">
        <f t="shared" si="1"/>
        <v>10.791</v>
      </c>
      <c r="C17" s="2">
        <v>117.5</v>
      </c>
      <c r="D17" s="2">
        <v>116.9</v>
      </c>
      <c r="E17" s="2">
        <v>116.6</v>
      </c>
      <c r="F17" s="15">
        <f t="shared" si="2"/>
        <v>117</v>
      </c>
      <c r="G17" s="15">
        <f t="shared" si="3"/>
        <v>0.45</v>
      </c>
      <c r="H17" s="16">
        <f t="shared" si="4"/>
        <v>1.033061693</v>
      </c>
      <c r="I17" s="16">
        <f t="shared" si="5"/>
        <v>2.068185862</v>
      </c>
      <c r="J17" s="17">
        <f t="shared" si="6"/>
        <v>0.5919073399</v>
      </c>
    </row>
    <row r="18">
      <c r="A18" s="2">
        <v>1200.0</v>
      </c>
      <c r="B18" s="14">
        <f t="shared" si="1"/>
        <v>11.772</v>
      </c>
      <c r="C18" s="2">
        <v>123.6</v>
      </c>
      <c r="D18" s="2">
        <v>124.3</v>
      </c>
      <c r="E18" s="2">
        <v>123.8</v>
      </c>
      <c r="F18" s="15">
        <f t="shared" si="2"/>
        <v>123.9</v>
      </c>
      <c r="G18" s="15">
        <f t="shared" si="3"/>
        <v>0.35</v>
      </c>
      <c r="H18" s="16">
        <f t="shared" si="4"/>
        <v>1.070850253</v>
      </c>
      <c r="I18" s="16">
        <f t="shared" si="5"/>
        <v>2.093071306</v>
      </c>
      <c r="J18" s="17">
        <f t="shared" si="6"/>
        <v>0.5837979441</v>
      </c>
    </row>
    <row r="19">
      <c r="A19" s="2">
        <v>1300.0</v>
      </c>
      <c r="B19" s="14">
        <f t="shared" si="1"/>
        <v>12.753</v>
      </c>
      <c r="C19" s="2">
        <v>128.9</v>
      </c>
      <c r="D19" s="2">
        <v>128.6</v>
      </c>
      <c r="E19" s="2">
        <v>128.4</v>
      </c>
      <c r="F19" s="15">
        <f t="shared" si="2"/>
        <v>128.6333333</v>
      </c>
      <c r="G19" s="15">
        <f t="shared" si="3"/>
        <v>0.25</v>
      </c>
      <c r="H19" s="16">
        <f t="shared" si="4"/>
        <v>1.10561236</v>
      </c>
      <c r="I19" s="16">
        <f t="shared" si="5"/>
        <v>2.109353524</v>
      </c>
      <c r="J19" s="17">
        <f t="shared" si="6"/>
        <v>0.5852769181</v>
      </c>
    </row>
    <row r="20">
      <c r="A20" s="2">
        <v>1400.0</v>
      </c>
      <c r="B20" s="14">
        <f t="shared" si="1"/>
        <v>13.734</v>
      </c>
      <c r="C20" s="2">
        <v>134.4</v>
      </c>
      <c r="D20" s="2">
        <v>133.2</v>
      </c>
      <c r="E20" s="2">
        <v>133.6</v>
      </c>
      <c r="F20" s="15">
        <f t="shared" si="2"/>
        <v>133.7333333</v>
      </c>
      <c r="G20" s="15">
        <f t="shared" si="3"/>
        <v>0.6</v>
      </c>
      <c r="H20" s="16">
        <f t="shared" si="4"/>
        <v>1.137797043</v>
      </c>
      <c r="I20" s="16">
        <f t="shared" si="5"/>
        <v>2.12623967</v>
      </c>
      <c r="J20" s="17">
        <f t="shared" si="6"/>
        <v>0.5842081252</v>
      </c>
    </row>
    <row r="21">
      <c r="A21" s="2">
        <v>1500.0</v>
      </c>
      <c r="B21" s="14">
        <f t="shared" si="1"/>
        <v>14.715</v>
      </c>
      <c r="C21" s="2">
        <v>137.9</v>
      </c>
      <c r="D21" s="2">
        <v>137.9</v>
      </c>
      <c r="E21" s="2">
        <v>138.2</v>
      </c>
      <c r="F21" s="15">
        <f t="shared" si="2"/>
        <v>138</v>
      </c>
      <c r="G21" s="15">
        <f t="shared" si="3"/>
        <v>0.15</v>
      </c>
      <c r="H21" s="16">
        <f t="shared" si="4"/>
        <v>1.167760266</v>
      </c>
      <c r="I21" s="16">
        <f t="shared" si="5"/>
        <v>2.139879086</v>
      </c>
      <c r="J21" s="17">
        <f t="shared" si="6"/>
        <v>0.5860164237</v>
      </c>
    </row>
    <row r="22">
      <c r="A22" s="2">
        <v>1600.0</v>
      </c>
      <c r="B22" s="14">
        <f t="shared" si="1"/>
        <v>15.696</v>
      </c>
      <c r="C22" s="2">
        <v>142.3</v>
      </c>
      <c r="D22" s="2">
        <v>142.5</v>
      </c>
      <c r="E22" s="2">
        <v>142.7</v>
      </c>
      <c r="F22" s="15">
        <f t="shared" si="2"/>
        <v>142.5</v>
      </c>
      <c r="G22" s="15">
        <f t="shared" si="3"/>
        <v>0.2</v>
      </c>
      <c r="H22" s="16">
        <f t="shared" si="4"/>
        <v>1.19578899</v>
      </c>
      <c r="I22" s="16">
        <f t="shared" si="5"/>
        <v>2.153814864</v>
      </c>
      <c r="J22" s="17">
        <f t="shared" si="6"/>
        <v>0.5861224707</v>
      </c>
    </row>
    <row r="23">
      <c r="A23" s="2">
        <v>1700.0</v>
      </c>
      <c r="B23" s="14">
        <f t="shared" si="1"/>
        <v>16.677</v>
      </c>
      <c r="C23" s="2">
        <v>146.5</v>
      </c>
      <c r="D23" s="2">
        <v>147.3</v>
      </c>
      <c r="E23" s="2">
        <v>146.8</v>
      </c>
      <c r="F23" s="15">
        <f t="shared" si="2"/>
        <v>146.8666667</v>
      </c>
      <c r="G23" s="15">
        <f t="shared" si="3"/>
        <v>0.4</v>
      </c>
      <c r="H23" s="16">
        <f t="shared" si="4"/>
        <v>1.222117929</v>
      </c>
      <c r="I23" s="16">
        <f t="shared" si="5"/>
        <v>2.166923238</v>
      </c>
      <c r="J23" s="17">
        <f t="shared" si="6"/>
        <v>0.586198182</v>
      </c>
    </row>
    <row r="24">
      <c r="A24" s="2">
        <v>1800.0</v>
      </c>
      <c r="B24" s="14">
        <f t="shared" si="1"/>
        <v>17.658</v>
      </c>
      <c r="C24" s="2">
        <v>151.6</v>
      </c>
      <c r="D24" s="2">
        <v>151.4</v>
      </c>
      <c r="E24" s="2">
        <v>151.3</v>
      </c>
      <c r="F24" s="15">
        <f t="shared" si="2"/>
        <v>151.4333333</v>
      </c>
      <c r="G24" s="15">
        <f t="shared" si="3"/>
        <v>0.15</v>
      </c>
      <c r="H24" s="16">
        <f t="shared" si="4"/>
        <v>1.246941512</v>
      </c>
      <c r="I24" s="16">
        <f t="shared" si="5"/>
        <v>2.180221482</v>
      </c>
      <c r="J24" s="17">
        <f t="shared" si="6"/>
        <v>0.5850028947</v>
      </c>
    </row>
    <row r="26">
      <c r="A26" s="18" t="s">
        <v>17</v>
      </c>
      <c r="B26" s="19" t="s">
        <v>18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>
      <c r="A27" s="21">
        <v>0.6906390117159673</v>
      </c>
      <c r="B27" s="22">
        <v>1.9045352278661245</v>
      </c>
      <c r="C27" s="23">
        <v>1.9045352278661245</v>
      </c>
    </row>
    <row r="28">
      <c r="A28" s="21">
        <v>0.7320316968741925</v>
      </c>
      <c r="B28" s="22">
        <v>1.921686475483602</v>
      </c>
      <c r="D28" s="23">
        <v>1.921686475483602</v>
      </c>
    </row>
    <row r="29">
      <c r="A29" s="21">
        <v>0.7698202577635922</v>
      </c>
      <c r="B29" s="22">
        <v>1.93918633234022</v>
      </c>
      <c r="E29" s="23">
        <v>1.93918633234022</v>
      </c>
    </row>
    <row r="30">
      <c r="A30" s="21">
        <v>0.8045823640228041</v>
      </c>
      <c r="B30" s="22">
        <v>1.9614210940664483</v>
      </c>
      <c r="F30" s="23">
        <v>1.9614210940664483</v>
      </c>
    </row>
    <row r="31">
      <c r="A31" s="21">
        <v>0.8367670473942053</v>
      </c>
      <c r="B31" s="22">
        <v>1.9755849717913665</v>
      </c>
      <c r="G31" s="23">
        <v>1.9755849717913665</v>
      </c>
    </row>
    <row r="32">
      <c r="A32" s="21">
        <v>0.8667302707716485</v>
      </c>
      <c r="B32" s="22">
        <v>1.9866224665273966</v>
      </c>
      <c r="H32" s="23">
        <v>1.9866224665273966</v>
      </c>
    </row>
    <row r="33">
      <c r="A33" s="21">
        <v>0.8947589943718921</v>
      </c>
      <c r="B33" s="22">
        <v>2.002454055455326</v>
      </c>
      <c r="I33" s="23">
        <v>2.002454055455326</v>
      </c>
    </row>
    <row r="34">
      <c r="A34" s="21">
        <v>0.9210879330942413</v>
      </c>
      <c r="B34" s="22">
        <v>2.0149403497929366</v>
      </c>
      <c r="J34" s="23">
        <v>2.0149403497929366</v>
      </c>
    </row>
    <row r="35">
      <c r="A35" s="21">
        <v>0.9459115168192733</v>
      </c>
      <c r="B35" s="22">
        <v>2.0276213815520254</v>
      </c>
      <c r="K35" s="23">
        <v>2.0276213815520254</v>
      </c>
    </row>
    <row r="36">
      <c r="A36" s="21">
        <v>0.9693926126687962</v>
      </c>
      <c r="B36" s="22">
        <v>2.0394141191761372</v>
      </c>
      <c r="L36" s="23">
        <v>2.0394141191761372</v>
      </c>
    </row>
    <row r="37">
      <c r="A37" s="21">
        <v>0.9916690073799485</v>
      </c>
      <c r="B37" s="22">
        <v>2.049088749122002</v>
      </c>
      <c r="M37" s="23">
        <v>2.049088749122002</v>
      </c>
    </row>
    <row r="38">
      <c r="A38" s="21">
        <v>1.0330616925381737</v>
      </c>
      <c r="B38" s="22">
        <v>2.0681858617461617</v>
      </c>
      <c r="N38" s="23">
        <v>2.0681858617461617</v>
      </c>
    </row>
    <row r="39">
      <c r="A39" s="21">
        <v>1.0708502534275735</v>
      </c>
      <c r="B39" s="22">
        <v>2.0930713063760633</v>
      </c>
      <c r="O39" s="23">
        <v>2.0930713063760633</v>
      </c>
    </row>
    <row r="40">
      <c r="A40" s="21">
        <v>1.1056123596867853</v>
      </c>
      <c r="B40" s="22">
        <v>2.109353523851734</v>
      </c>
      <c r="P40" s="23">
        <v>2.109353523851734</v>
      </c>
    </row>
    <row r="41">
      <c r="A41" s="21">
        <v>1.1377970430581865</v>
      </c>
      <c r="B41" s="22">
        <v>2.1262396696287182</v>
      </c>
      <c r="Q41" s="23">
        <v>2.1262396696287182</v>
      </c>
    </row>
    <row r="42">
      <c r="A42" s="21">
        <v>1.1677602664356297</v>
      </c>
      <c r="B42" s="22">
        <v>2.1398790864012365</v>
      </c>
      <c r="R42" s="23">
        <v>2.1398790864012365</v>
      </c>
    </row>
    <row r="43">
      <c r="A43" s="21">
        <v>1.1957889900358734</v>
      </c>
      <c r="B43" s="22">
        <v>2.153814864344529</v>
      </c>
      <c r="S43" s="23">
        <v>2.153814864344529</v>
      </c>
    </row>
    <row r="44">
      <c r="A44" s="21">
        <v>1.2221179287582222</v>
      </c>
      <c r="B44" s="22">
        <v>2.1669232380950865</v>
      </c>
      <c r="T44" s="23">
        <v>2.1669232380950865</v>
      </c>
    </row>
    <row r="45">
      <c r="A45" s="21">
        <v>1.2469415124832546</v>
      </c>
      <c r="B45" s="22">
        <v>2.1802214820949635</v>
      </c>
      <c r="U45" s="23">
        <v>2.1802214820949635</v>
      </c>
    </row>
    <row r="47">
      <c r="A47" s="24" t="s">
        <v>10</v>
      </c>
      <c r="B47" s="25" t="s">
        <v>15</v>
      </c>
    </row>
    <row r="48">
      <c r="A48" s="26">
        <v>500.0</v>
      </c>
      <c r="B48" s="15">
        <v>80.26666666666667</v>
      </c>
      <c r="C48" s="15">
        <v>80.26666666666667</v>
      </c>
    </row>
    <row r="49">
      <c r="A49" s="26">
        <v>550.0</v>
      </c>
      <c r="B49" s="15">
        <v>83.5</v>
      </c>
      <c r="D49" s="15">
        <v>83.5</v>
      </c>
    </row>
    <row r="50">
      <c r="A50" s="26">
        <v>600.0</v>
      </c>
      <c r="B50" s="15">
        <v>86.93333333333332</v>
      </c>
      <c r="E50" s="15">
        <v>86.93333333333332</v>
      </c>
    </row>
    <row r="51">
      <c r="A51" s="26">
        <v>650.0</v>
      </c>
      <c r="B51" s="15">
        <v>91.5</v>
      </c>
      <c r="F51" s="15">
        <v>91.5</v>
      </c>
    </row>
    <row r="52">
      <c r="A52" s="26">
        <v>700.0</v>
      </c>
      <c r="B52" s="15">
        <v>94.53333333333332</v>
      </c>
      <c r="G52" s="15">
        <v>94.53333333333332</v>
      </c>
    </row>
    <row r="53">
      <c r="A53" s="26">
        <v>750.0</v>
      </c>
      <c r="B53" s="15">
        <v>96.96666666666665</v>
      </c>
      <c r="H53" s="15">
        <v>96.96666666666665</v>
      </c>
    </row>
    <row r="54">
      <c r="A54" s="26">
        <v>800.0</v>
      </c>
      <c r="B54" s="15">
        <v>100.56666666666668</v>
      </c>
      <c r="I54" s="15">
        <v>100.56666666666668</v>
      </c>
    </row>
    <row r="55">
      <c r="A55" s="26">
        <v>850.0</v>
      </c>
      <c r="B55" s="15">
        <v>103.5</v>
      </c>
      <c r="J55" s="15">
        <v>103.5</v>
      </c>
    </row>
    <row r="56">
      <c r="A56" s="26">
        <v>900.0</v>
      </c>
      <c r="B56" s="15">
        <v>106.56666666666668</v>
      </c>
      <c r="K56" s="15">
        <v>106.56666666666668</v>
      </c>
    </row>
    <row r="57">
      <c r="A57" s="26">
        <v>950.0</v>
      </c>
      <c r="B57" s="15">
        <v>109.5</v>
      </c>
      <c r="L57" s="15">
        <v>109.5</v>
      </c>
    </row>
    <row r="58">
      <c r="A58" s="26">
        <v>1000.0</v>
      </c>
      <c r="B58" s="15">
        <v>111.96666666666665</v>
      </c>
      <c r="M58" s="15">
        <v>111.96666666666665</v>
      </c>
    </row>
    <row r="59">
      <c r="A59" s="26">
        <v>1100.0</v>
      </c>
      <c r="B59" s="15">
        <v>117.0</v>
      </c>
      <c r="N59" s="15">
        <v>117.0</v>
      </c>
    </row>
    <row r="60">
      <c r="A60" s="26">
        <v>1200.0</v>
      </c>
      <c r="B60" s="15">
        <v>123.89999999999999</v>
      </c>
      <c r="O60" s="15">
        <v>123.89999999999999</v>
      </c>
    </row>
    <row r="61">
      <c r="A61" s="26">
        <v>1300.0</v>
      </c>
      <c r="B61" s="15">
        <v>128.63333333333333</v>
      </c>
      <c r="P61" s="15">
        <v>128.63333333333333</v>
      </c>
    </row>
    <row r="62">
      <c r="A62" s="26">
        <v>1400.0</v>
      </c>
      <c r="B62" s="15">
        <v>133.73333333333335</v>
      </c>
      <c r="Q62" s="15">
        <v>133.73333333333335</v>
      </c>
    </row>
    <row r="63">
      <c r="A63" s="26">
        <v>1500.0</v>
      </c>
      <c r="B63" s="15">
        <v>138.0</v>
      </c>
      <c r="R63" s="15">
        <v>138.0</v>
      </c>
    </row>
    <row r="64">
      <c r="A64" s="26">
        <v>1600.0</v>
      </c>
      <c r="B64" s="15">
        <v>142.5</v>
      </c>
      <c r="S64" s="15">
        <v>142.5</v>
      </c>
    </row>
    <row r="65">
      <c r="A65" s="26">
        <v>1700.0</v>
      </c>
      <c r="B65" s="15">
        <v>146.86666666666667</v>
      </c>
      <c r="T65" s="15">
        <v>146.86666666666667</v>
      </c>
    </row>
    <row r="66">
      <c r="A66" s="26">
        <v>1800.0</v>
      </c>
      <c r="B66" s="15">
        <v>151.43333333333334</v>
      </c>
      <c r="U66" s="15">
        <v>151.43333333333334</v>
      </c>
    </row>
    <row r="68">
      <c r="A68" s="25" t="s">
        <v>11</v>
      </c>
      <c r="B68" s="25" t="s">
        <v>15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>
      <c r="A69" s="15">
        <v>4.905</v>
      </c>
      <c r="B69" s="15">
        <v>80.26666666666667</v>
      </c>
      <c r="C69" s="27">
        <v>80.26666666666667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>
      <c r="A70" s="15">
        <v>5.395500000000001</v>
      </c>
      <c r="B70" s="15">
        <v>83.5</v>
      </c>
      <c r="C70" s="27"/>
      <c r="D70" s="27">
        <v>83.5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>
      <c r="A71" s="15">
        <v>5.886</v>
      </c>
      <c r="B71" s="15">
        <v>86.93333333333332</v>
      </c>
      <c r="C71" s="27"/>
      <c r="D71" s="27"/>
      <c r="E71" s="27">
        <v>86.93333333333332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>
      <c r="A72" s="15">
        <v>6.376500000000001</v>
      </c>
      <c r="B72" s="15">
        <v>91.5</v>
      </c>
      <c r="C72" s="27"/>
      <c r="D72" s="27"/>
      <c r="E72" s="27"/>
      <c r="F72" s="27">
        <v>91.5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>
      <c r="A73" s="15">
        <v>6.867</v>
      </c>
      <c r="B73" s="15">
        <v>94.53333333333332</v>
      </c>
      <c r="C73" s="27"/>
      <c r="D73" s="27"/>
      <c r="E73" s="27"/>
      <c r="F73" s="27"/>
      <c r="G73" s="27">
        <v>94.53333333333332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>
      <c r="A74" s="15">
        <v>7.3575</v>
      </c>
      <c r="B74" s="15">
        <v>96.96666666666665</v>
      </c>
      <c r="C74" s="27"/>
      <c r="D74" s="27"/>
      <c r="E74" s="27"/>
      <c r="F74" s="27"/>
      <c r="G74" s="27"/>
      <c r="H74" s="27">
        <v>96.96666666666665</v>
      </c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>
      <c r="A75" s="15">
        <v>7.848000000000001</v>
      </c>
      <c r="B75" s="15">
        <v>100.56666666666668</v>
      </c>
      <c r="C75" s="27"/>
      <c r="D75" s="27"/>
      <c r="E75" s="27"/>
      <c r="F75" s="27"/>
      <c r="G75" s="27"/>
      <c r="H75" s="27"/>
      <c r="I75" s="27">
        <v>100.56666666666668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>
      <c r="A76" s="15">
        <v>8.3385</v>
      </c>
      <c r="B76" s="15">
        <v>103.5</v>
      </c>
      <c r="C76" s="27"/>
      <c r="D76" s="27"/>
      <c r="E76" s="27"/>
      <c r="F76" s="27"/>
      <c r="G76" s="27"/>
      <c r="H76" s="27"/>
      <c r="I76" s="27"/>
      <c r="J76" s="27">
        <v>103.5</v>
      </c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>
      <c r="A77" s="15">
        <v>8.829</v>
      </c>
      <c r="B77" s="15">
        <v>106.56666666666668</v>
      </c>
      <c r="C77" s="27"/>
      <c r="D77" s="27"/>
      <c r="E77" s="27"/>
      <c r="F77" s="27"/>
      <c r="G77" s="27"/>
      <c r="H77" s="27"/>
      <c r="I77" s="27"/>
      <c r="J77" s="27"/>
      <c r="K77" s="27">
        <v>106.56666666666668</v>
      </c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>
      <c r="A78" s="15">
        <v>9.3195</v>
      </c>
      <c r="B78" s="15">
        <v>109.5</v>
      </c>
      <c r="C78" s="27"/>
      <c r="D78" s="27"/>
      <c r="E78" s="27"/>
      <c r="F78" s="27"/>
      <c r="G78" s="27"/>
      <c r="H78" s="27"/>
      <c r="I78" s="27"/>
      <c r="J78" s="27"/>
      <c r="K78" s="27"/>
      <c r="L78" s="27">
        <v>109.5</v>
      </c>
      <c r="M78" s="27"/>
      <c r="N78" s="27"/>
      <c r="O78" s="27"/>
      <c r="P78" s="27"/>
      <c r="Q78" s="27"/>
      <c r="R78" s="27"/>
      <c r="S78" s="27"/>
      <c r="T78" s="27"/>
      <c r="U78" s="27"/>
    </row>
    <row r="79">
      <c r="A79" s="15">
        <v>9.81</v>
      </c>
      <c r="B79" s="15">
        <v>111.96666666666665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>
        <v>111.96666666666665</v>
      </c>
      <c r="N79" s="27"/>
      <c r="O79" s="27"/>
      <c r="P79" s="27"/>
      <c r="Q79" s="27"/>
      <c r="R79" s="27"/>
      <c r="S79" s="27"/>
      <c r="T79" s="27"/>
      <c r="U79" s="27"/>
    </row>
    <row r="80">
      <c r="A80" s="15">
        <v>10.791000000000002</v>
      </c>
      <c r="B80" s="15">
        <v>117.0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>
        <v>117.0</v>
      </c>
      <c r="O80" s="27"/>
      <c r="P80" s="27"/>
      <c r="Q80" s="27"/>
      <c r="R80" s="27"/>
      <c r="S80" s="27"/>
      <c r="T80" s="27"/>
      <c r="U80" s="27"/>
    </row>
    <row r="81">
      <c r="A81" s="15">
        <v>11.772</v>
      </c>
      <c r="B81" s="15">
        <v>123.89999999999999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>
        <v>123.89999999999999</v>
      </c>
      <c r="P81" s="27"/>
      <c r="Q81" s="27"/>
      <c r="R81" s="27"/>
      <c r="S81" s="27"/>
      <c r="T81" s="27"/>
      <c r="U81" s="27"/>
    </row>
    <row r="82">
      <c r="A82" s="15">
        <v>12.753000000000002</v>
      </c>
      <c r="B82" s="15">
        <v>128.63333333333333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>
        <v>128.63333333333333</v>
      </c>
      <c r="Q82" s="27"/>
      <c r="R82" s="27"/>
      <c r="S82" s="27"/>
      <c r="T82" s="27"/>
      <c r="U82" s="27"/>
    </row>
    <row r="83">
      <c r="A83" s="15">
        <v>13.734</v>
      </c>
      <c r="B83" s="15">
        <v>133.73333333333335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133.73333333333335</v>
      </c>
      <c r="R83" s="27"/>
      <c r="S83" s="27"/>
      <c r="T83" s="27"/>
      <c r="U83" s="27"/>
    </row>
    <row r="84">
      <c r="A84" s="15">
        <v>14.715</v>
      </c>
      <c r="B84" s="15">
        <v>138.0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>
        <v>138.0</v>
      </c>
      <c r="S84" s="27"/>
      <c r="T84" s="27"/>
      <c r="U84" s="27"/>
    </row>
    <row r="85">
      <c r="A85" s="15">
        <v>15.696000000000002</v>
      </c>
      <c r="B85" s="15">
        <v>142.5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>
        <v>142.5</v>
      </c>
      <c r="T85" s="27"/>
      <c r="U85" s="27"/>
    </row>
    <row r="86">
      <c r="A86" s="15">
        <v>16.677</v>
      </c>
      <c r="B86" s="15">
        <v>146.86666666666667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>
        <v>146.86666666666667</v>
      </c>
      <c r="U86" s="27"/>
    </row>
    <row r="87">
      <c r="A87" s="15">
        <v>17.658</v>
      </c>
      <c r="B87" s="15">
        <v>151.43333333333334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>
        <v>151.43333333333334</v>
      </c>
    </row>
  </sheetData>
  <mergeCells count="3">
    <mergeCell ref="A3:A4"/>
    <mergeCell ref="B3:B4"/>
    <mergeCell ref="C3:G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