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9405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/>
  <c r="E52" s="1"/>
  <c r="E53" s="1"/>
  <c r="E54" s="1"/>
  <c r="F46"/>
  <c r="F52" s="1"/>
  <c r="F53" s="1"/>
  <c r="F54" s="1"/>
  <c r="G46"/>
  <c r="G51" s="1"/>
  <c r="H46"/>
  <c r="H52" s="1"/>
  <c r="H53" s="1"/>
  <c r="H54" s="1"/>
  <c r="E47"/>
  <c r="F47"/>
  <c r="G47"/>
  <c r="H47"/>
  <c r="E48"/>
  <c r="F48"/>
  <c r="G48"/>
  <c r="H48"/>
  <c r="E49"/>
  <c r="F49"/>
  <c r="G49"/>
  <c r="H49"/>
  <c r="E50"/>
  <c r="F50"/>
  <c r="G50"/>
  <c r="H50"/>
  <c r="D47"/>
  <c r="D48"/>
  <c r="D49"/>
  <c r="D50"/>
  <c r="D46"/>
  <c r="D37"/>
  <c r="E37"/>
  <c r="F37"/>
  <c r="G37"/>
  <c r="H37"/>
  <c r="D38"/>
  <c r="E38"/>
  <c r="E39" s="1"/>
  <c r="E40" s="1"/>
  <c r="F38"/>
  <c r="F39" s="1"/>
  <c r="F40" s="1"/>
  <c r="G38"/>
  <c r="H38"/>
  <c r="D39"/>
  <c r="D40" s="1"/>
  <c r="G39"/>
  <c r="G40" s="1"/>
  <c r="H39"/>
  <c r="H40" s="1"/>
  <c r="E36"/>
  <c r="F36"/>
  <c r="G36"/>
  <c r="H36"/>
  <c r="E35"/>
  <c r="F35"/>
  <c r="G35"/>
  <c r="H35"/>
  <c r="E34"/>
  <c r="F34"/>
  <c r="G34"/>
  <c r="H34"/>
  <c r="E33"/>
  <c r="F33"/>
  <c r="G33"/>
  <c r="H33"/>
  <c r="H32"/>
  <c r="E32"/>
  <c r="F32"/>
  <c r="G32"/>
  <c r="D33"/>
  <c r="D34"/>
  <c r="D35"/>
  <c r="D36"/>
  <c r="D32"/>
  <c r="E27"/>
  <c r="F27"/>
  <c r="G27"/>
  <c r="H27"/>
  <c r="D27"/>
  <c r="E16"/>
  <c r="F16"/>
  <c r="G16"/>
  <c r="H16"/>
  <c r="D16"/>
  <c r="G52" l="1"/>
  <c r="G53" s="1"/>
  <c r="G54" s="1"/>
  <c r="F51"/>
  <c r="D52"/>
  <c r="D53" s="1"/>
  <c r="D54" s="1"/>
  <c r="E51"/>
  <c r="H51"/>
  <c r="D51"/>
</calcChain>
</file>

<file path=xl/sharedStrings.xml><?xml version="1.0" encoding="utf-8"?>
<sst xmlns="http://schemas.openxmlformats.org/spreadsheetml/2006/main" count="24" uniqueCount="10">
  <si>
    <t>Length of tube (inches)(+/- 0.05)</t>
  </si>
  <si>
    <t>Trials</t>
  </si>
  <si>
    <t>Standard Deviation</t>
  </si>
  <si>
    <t>SEM</t>
  </si>
  <si>
    <t>95% CI</t>
  </si>
  <si>
    <t xml:space="preserve">Flow Rate </t>
  </si>
  <si>
    <t>Average ( +/-0.005 s)</t>
  </si>
  <si>
    <t>Average (+/- 0.005 s)</t>
  </si>
  <si>
    <t>Flow Rate Average</t>
  </si>
  <si>
    <t>Flow Rate (mL/s)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</si>
</sst>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EAD1DC"/>
        <bgColor indexed="64"/>
      </patternFill>
    </fill>
    <fill>
      <patternFill patternType="solid">
        <fgColor rgb="FF76EDF3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DC9FF"/>
        <bgColor indexed="64"/>
      </patternFill>
    </fill>
    <fill>
      <patternFill patternType="solid">
        <fgColor rgb="FFFFD5D5"/>
        <bgColor indexed="64"/>
      </patternFill>
    </fill>
  </fills>
  <borders count="61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thin">
        <color indexed="64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thin">
        <color indexed="64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rgb="FFCCCCCC"/>
      </top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CCCCCC"/>
      </right>
      <top/>
      <bottom style="medium">
        <color rgb="FF000000"/>
      </bottom>
      <diagonal/>
    </border>
    <border>
      <left style="medium">
        <color rgb="FFCCCCCC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CCCCCC"/>
      </right>
      <top style="medium">
        <color indexed="64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indexed="64"/>
      </top>
      <bottom style="medium">
        <color rgb="FF000000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/>
      <diagonal/>
    </border>
    <border>
      <left style="medium">
        <color rgb="FFCCCCCC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rgb="FFCCCCCC"/>
      </right>
      <top style="medium">
        <color indexed="64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indexed="64"/>
      </top>
      <bottom style="medium">
        <color rgb="FFCCCCCC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CCCCCC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thin">
        <color indexed="64"/>
      </right>
      <top/>
      <bottom style="medium">
        <color rgb="FFCCCCCC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CCCCCC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2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1" fillId="0" borderId="17" xfId="0" applyFont="1" applyBorder="1" applyAlignment="1">
      <alignment horizontal="right" wrapText="1"/>
    </xf>
    <xf numFmtId="0" fontId="1" fillId="0" borderId="18" xfId="0" applyFont="1" applyBorder="1" applyAlignment="1">
      <alignment horizontal="right" wrapText="1"/>
    </xf>
    <xf numFmtId="0" fontId="1" fillId="0" borderId="19" xfId="0" applyFont="1" applyBorder="1" applyAlignment="1">
      <alignment horizontal="right" wrapText="1"/>
    </xf>
    <xf numFmtId="0" fontId="1" fillId="0" borderId="20" xfId="0" applyFont="1" applyBorder="1" applyAlignment="1">
      <alignment horizontal="right" wrapText="1"/>
    </xf>
    <xf numFmtId="0" fontId="1" fillId="0" borderId="21" xfId="0" applyFont="1" applyBorder="1" applyAlignment="1">
      <alignment horizontal="right" wrapText="1"/>
    </xf>
    <xf numFmtId="0" fontId="1" fillId="0" borderId="22" xfId="0" applyFont="1" applyBorder="1" applyAlignment="1">
      <alignment horizontal="right" wrapText="1"/>
    </xf>
    <xf numFmtId="0" fontId="1" fillId="0" borderId="23" xfId="0" applyFont="1" applyBorder="1" applyAlignment="1">
      <alignment horizontal="right" wrapText="1"/>
    </xf>
    <xf numFmtId="0" fontId="1" fillId="6" borderId="13" xfId="0" applyFont="1" applyFill="1" applyBorder="1" applyAlignment="1">
      <alignment horizontal="center" wrapText="1"/>
    </xf>
    <xf numFmtId="0" fontId="1" fillId="0" borderId="27" xfId="0" applyFont="1" applyBorder="1" applyAlignment="1">
      <alignment horizontal="right" wrapText="1"/>
    </xf>
    <xf numFmtId="0" fontId="1" fillId="0" borderId="28" xfId="0" applyFont="1" applyBorder="1" applyAlignment="1">
      <alignment horizontal="right" wrapText="1"/>
    </xf>
    <xf numFmtId="0" fontId="1" fillId="0" borderId="29" xfId="0" applyFont="1" applyBorder="1" applyAlignment="1">
      <alignment horizontal="right" wrapText="1"/>
    </xf>
    <xf numFmtId="0" fontId="1" fillId="0" borderId="30" xfId="0" applyFont="1" applyBorder="1" applyAlignment="1">
      <alignment horizontal="right" wrapText="1"/>
    </xf>
    <xf numFmtId="0" fontId="1" fillId="0" borderId="31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1" fillId="0" borderId="32" xfId="0" applyFont="1" applyBorder="1" applyAlignment="1">
      <alignment horizontal="right" wrapText="1"/>
    </xf>
    <xf numFmtId="0" fontId="1" fillId="0" borderId="33" xfId="0" applyFont="1" applyBorder="1" applyAlignment="1">
      <alignment horizontal="right" wrapText="1"/>
    </xf>
    <xf numFmtId="0" fontId="1" fillId="0" borderId="34" xfId="0" applyFont="1" applyBorder="1" applyAlignment="1">
      <alignment horizontal="right" wrapText="1"/>
    </xf>
    <xf numFmtId="0" fontId="1" fillId="0" borderId="35" xfId="0" applyFont="1" applyBorder="1" applyAlignment="1">
      <alignment horizontal="right" wrapText="1"/>
    </xf>
    <xf numFmtId="0" fontId="1" fillId="0" borderId="36" xfId="0" applyFont="1" applyBorder="1" applyAlignment="1">
      <alignment horizontal="right" wrapText="1"/>
    </xf>
    <xf numFmtId="0" fontId="1" fillId="0" borderId="37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2" borderId="12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1" fillId="7" borderId="12" xfId="0" applyFont="1" applyFill="1" applyBorder="1" applyAlignment="1">
      <alignment horizontal="center" wrapText="1"/>
    </xf>
    <xf numFmtId="0" fontId="1" fillId="6" borderId="12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center" wrapText="1"/>
    </xf>
    <xf numFmtId="0" fontId="1" fillId="4" borderId="41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1" fillId="0" borderId="42" xfId="0" applyFont="1" applyBorder="1" applyAlignment="1">
      <alignment horizontal="right" wrapText="1"/>
    </xf>
    <xf numFmtId="0" fontId="1" fillId="0" borderId="43" xfId="0" applyFont="1" applyBorder="1" applyAlignment="1">
      <alignment horizontal="right" wrapText="1"/>
    </xf>
    <xf numFmtId="0" fontId="1" fillId="0" borderId="44" xfId="0" applyFont="1" applyBorder="1" applyAlignment="1">
      <alignment horizontal="right" wrapText="1"/>
    </xf>
    <xf numFmtId="0" fontId="1" fillId="0" borderId="45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3" borderId="39" xfId="0" applyFont="1" applyFill="1" applyBorder="1" applyAlignment="1">
      <alignment horizontal="center" wrapText="1"/>
    </xf>
    <xf numFmtId="0" fontId="1" fillId="3" borderId="40" xfId="0" applyFont="1" applyFill="1" applyBorder="1" applyAlignment="1">
      <alignment horizontal="center" wrapText="1"/>
    </xf>
    <xf numFmtId="0" fontId="1" fillId="3" borderId="46" xfId="0" applyFont="1" applyFill="1" applyBorder="1" applyAlignment="1">
      <alignment horizontal="center" wrapText="1"/>
    </xf>
    <xf numFmtId="0" fontId="1" fillId="0" borderId="47" xfId="0" applyFont="1" applyBorder="1" applyAlignment="1">
      <alignment horizontal="right" wrapText="1"/>
    </xf>
    <xf numFmtId="0" fontId="1" fillId="0" borderId="48" xfId="0" applyFont="1" applyBorder="1" applyAlignment="1">
      <alignment horizontal="right" wrapText="1"/>
    </xf>
    <xf numFmtId="0" fontId="1" fillId="0" borderId="49" xfId="0" applyFont="1" applyBorder="1" applyAlignment="1">
      <alignment horizontal="right" wrapText="1"/>
    </xf>
    <xf numFmtId="0" fontId="1" fillId="0" borderId="50" xfId="0" applyFont="1" applyBorder="1" applyAlignment="1">
      <alignment wrapText="1"/>
    </xf>
    <xf numFmtId="0" fontId="1" fillId="2" borderId="51" xfId="0" applyFont="1" applyFill="1" applyBorder="1" applyAlignment="1">
      <alignment horizontal="center" wrapText="1"/>
    </xf>
    <xf numFmtId="0" fontId="1" fillId="2" borderId="43" xfId="0" applyFont="1" applyFill="1" applyBorder="1" applyAlignment="1">
      <alignment horizontal="center" wrapText="1"/>
    </xf>
    <xf numFmtId="0" fontId="1" fillId="2" borderId="44" xfId="0" applyFont="1" applyFill="1" applyBorder="1" applyAlignment="1">
      <alignment horizontal="center" wrapText="1"/>
    </xf>
    <xf numFmtId="164" fontId="1" fillId="0" borderId="15" xfId="0" applyNumberFormat="1" applyFont="1" applyBorder="1"/>
    <xf numFmtId="164" fontId="1" fillId="0" borderId="9" xfId="0" applyNumberFormat="1" applyFont="1" applyBorder="1"/>
    <xf numFmtId="164" fontId="1" fillId="0" borderId="16" xfId="0" applyNumberFormat="1" applyFont="1" applyBorder="1"/>
    <xf numFmtId="164" fontId="1" fillId="0" borderId="24" xfId="0" applyNumberFormat="1" applyFont="1" applyBorder="1"/>
    <xf numFmtId="164" fontId="1" fillId="0" borderId="25" xfId="0" applyNumberFormat="1" applyFont="1" applyBorder="1"/>
    <xf numFmtId="164" fontId="1" fillId="0" borderId="26" xfId="0" applyNumberFormat="1" applyFont="1" applyBorder="1"/>
    <xf numFmtId="0" fontId="1" fillId="10" borderId="24" xfId="0" applyFont="1" applyFill="1" applyBorder="1" applyAlignment="1">
      <alignment horizontal="center"/>
    </xf>
    <xf numFmtId="0" fontId="1" fillId="11" borderId="46" xfId="0" applyFont="1" applyFill="1" applyBorder="1" applyAlignment="1">
      <alignment horizontal="center" wrapText="1"/>
    </xf>
    <xf numFmtId="0" fontId="1" fillId="11" borderId="39" xfId="0" applyFont="1" applyFill="1" applyBorder="1" applyAlignment="1">
      <alignment horizontal="center" wrapText="1"/>
    </xf>
    <xf numFmtId="0" fontId="1" fillId="11" borderId="52" xfId="0" applyFont="1" applyFill="1" applyBorder="1" applyAlignment="1">
      <alignment horizontal="center" wrapText="1"/>
    </xf>
    <xf numFmtId="0" fontId="1" fillId="11" borderId="38" xfId="0" applyFont="1" applyFill="1" applyBorder="1" applyAlignment="1">
      <alignment horizontal="center" wrapText="1"/>
    </xf>
    <xf numFmtId="0" fontId="1" fillId="11" borderId="40" xfId="0" applyFont="1" applyFill="1" applyBorder="1" applyAlignment="1">
      <alignment horizontal="center" wrapText="1"/>
    </xf>
    <xf numFmtId="164" fontId="1" fillId="0" borderId="54" xfId="0" applyNumberFormat="1" applyFont="1" applyBorder="1"/>
    <xf numFmtId="164" fontId="1" fillId="0" borderId="53" xfId="0" applyNumberFormat="1" applyFont="1" applyBorder="1"/>
    <xf numFmtId="164" fontId="1" fillId="0" borderId="55" xfId="0" applyNumberFormat="1" applyFont="1" applyBorder="1"/>
    <xf numFmtId="164" fontId="1" fillId="0" borderId="56" xfId="0" applyNumberFormat="1" applyFont="1" applyBorder="1"/>
    <xf numFmtId="164" fontId="1" fillId="0" borderId="0" xfId="0" applyNumberFormat="1" applyFont="1" applyBorder="1"/>
    <xf numFmtId="164" fontId="1" fillId="0" borderId="57" xfId="0" applyNumberFormat="1" applyFont="1" applyBorder="1"/>
    <xf numFmtId="164" fontId="1" fillId="0" borderId="58" xfId="0" applyNumberFormat="1" applyFont="1" applyBorder="1"/>
    <xf numFmtId="164" fontId="1" fillId="0" borderId="59" xfId="0" applyNumberFormat="1" applyFont="1" applyBorder="1"/>
    <xf numFmtId="164" fontId="1" fillId="0" borderId="60" xfId="0" applyNumberFormat="1" applyFont="1" applyBorder="1"/>
    <xf numFmtId="0" fontId="1" fillId="12" borderId="12" xfId="0" applyFont="1" applyFill="1" applyBorder="1" applyAlignment="1">
      <alignment horizontal="center" wrapText="1"/>
    </xf>
    <xf numFmtId="0" fontId="1" fillId="9" borderId="12" xfId="0" applyFont="1" applyFill="1" applyBorder="1" applyAlignment="1">
      <alignment horizontal="center" wrapText="1"/>
    </xf>
    <xf numFmtId="0" fontId="1" fillId="8" borderId="12" xfId="0" applyFont="1" applyFill="1" applyBorder="1" applyAlignment="1">
      <alignment horizontal="center"/>
    </xf>
    <xf numFmtId="0" fontId="1" fillId="13" borderId="12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 wrapText="1"/>
    </xf>
    <xf numFmtId="0" fontId="2" fillId="10" borderId="12" xfId="0" applyFont="1" applyFill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C9FF"/>
      <color rgb="FFFFD5D5"/>
      <color rgb="FFFEACAC"/>
      <color rgb="FFE4A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Effect of</a:t>
            </a:r>
            <a:r>
              <a:rPr lang="en-US" baseline="0"/>
              <a:t> Tube Length on Flow Rate of Water with 95% CI error bars</a:t>
            </a:r>
            <a:endParaRPr lang="en-US"/>
          </a:p>
        </c:rich>
      </c:tx>
      <c:layout/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v>Times (seconds)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plus>
              <c:numRef>
                <c:f>Sheet1!$D$54:$H$54</c:f>
                <c:numCache>
                  <c:formatCode>General</c:formatCode>
                  <c:ptCount val="5"/>
                  <c:pt idx="0">
                    <c:v>8.8856281052817121E-2</c:v>
                  </c:pt>
                  <c:pt idx="1">
                    <c:v>0.25542747315901443</c:v>
                  </c:pt>
                  <c:pt idx="2">
                    <c:v>0.27275230500174802</c:v>
                  </c:pt>
                  <c:pt idx="3">
                    <c:v>0.30153847354032004</c:v>
                  </c:pt>
                  <c:pt idx="4">
                    <c:v>0.26196732220484059</c:v>
                  </c:pt>
                </c:numCache>
              </c:numRef>
            </c:plus>
            <c:minus>
              <c:numRef>
                <c:f>Sheet1!$D$54:$H$54</c:f>
                <c:numCache>
                  <c:formatCode>General</c:formatCode>
                  <c:ptCount val="5"/>
                  <c:pt idx="0">
                    <c:v>8.8856281052817121E-2</c:v>
                  </c:pt>
                  <c:pt idx="1">
                    <c:v>0.25542747315901443</c:v>
                  </c:pt>
                  <c:pt idx="2">
                    <c:v>0.27275230500174802</c:v>
                  </c:pt>
                  <c:pt idx="3">
                    <c:v>0.30153847354032004</c:v>
                  </c:pt>
                  <c:pt idx="4">
                    <c:v>0.26196732220484059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Sheet1!$D$6:$H$6</c:f>
              <c:numCache>
                <c:formatCode>General</c:formatCode>
                <c:ptCount val="5"/>
                <c:pt idx="0">
                  <c:v>20</c:v>
                </c:pt>
                <c:pt idx="1">
                  <c:v>16</c:v>
                </c:pt>
                <c:pt idx="2">
                  <c:v>12</c:v>
                </c:pt>
                <c:pt idx="3">
                  <c:v>8</c:v>
                </c:pt>
                <c:pt idx="4">
                  <c:v>4</c:v>
                </c:pt>
              </c:numCache>
            </c:numRef>
          </c:cat>
          <c:val>
            <c:numRef>
              <c:f>Sheet1!$D$51:$H$51</c:f>
              <c:numCache>
                <c:formatCode>0.000</c:formatCode>
                <c:ptCount val="5"/>
                <c:pt idx="0">
                  <c:v>2.4667223753775054</c:v>
                </c:pt>
                <c:pt idx="1">
                  <c:v>3.6834733855086932</c:v>
                </c:pt>
                <c:pt idx="2">
                  <c:v>4.2212648444553427</c:v>
                </c:pt>
                <c:pt idx="3">
                  <c:v>4.5234955330815767</c:v>
                </c:pt>
                <c:pt idx="4">
                  <c:v>5.1307959033070478</c:v>
                </c:pt>
              </c:numCache>
            </c:numRef>
          </c:val>
        </c:ser>
        <c:dLbls/>
        <c:marker val="1"/>
        <c:axId val="59018240"/>
        <c:axId val="59044992"/>
      </c:lineChart>
      <c:catAx>
        <c:axId val="59018240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Tube</a:t>
                </a:r>
                <a:r>
                  <a:rPr lang="en-US" baseline="0"/>
                  <a:t> Length (in.)</a:t>
                </a:r>
                <a:endParaRPr lang="en-US"/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044992"/>
        <c:crosses val="autoZero"/>
        <c:auto val="1"/>
        <c:lblAlgn val="ctr"/>
        <c:lblOffset val="100"/>
      </c:catAx>
      <c:valAx>
        <c:axId val="590449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Flow Rate (mL/s)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.0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018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300"/>
              <a:t>Effect</a:t>
            </a:r>
            <a:r>
              <a:rPr lang="en-US" sz="1300" baseline="0"/>
              <a:t> of Tube Length on Flow Rate of Honey/Water Mixture with 95% CI Error Bars</a:t>
            </a:r>
            <a:endParaRPr lang="en-US" sz="1300"/>
          </a:p>
        </c:rich>
      </c:tx>
      <c:layout/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plus>
              <c:numRef>
                <c:f>Sheet1!$D$40:$H$40</c:f>
                <c:numCache>
                  <c:formatCode>General</c:formatCode>
                  <c:ptCount val="5"/>
                  <c:pt idx="0">
                    <c:v>3.9026626046086692E-2</c:v>
                  </c:pt>
                  <c:pt idx="1">
                    <c:v>1.1819402290858696E-2</c:v>
                  </c:pt>
                  <c:pt idx="2">
                    <c:v>6.6575795761293244E-2</c:v>
                  </c:pt>
                  <c:pt idx="3">
                    <c:v>2.2954365021683097E-2</c:v>
                  </c:pt>
                  <c:pt idx="4">
                    <c:v>6.4102717018381855E-2</c:v>
                  </c:pt>
                </c:numCache>
              </c:numRef>
            </c:plus>
            <c:minus>
              <c:numRef>
                <c:f>Sheet1!$D$40:$H$40</c:f>
                <c:numCache>
                  <c:formatCode>General</c:formatCode>
                  <c:ptCount val="5"/>
                  <c:pt idx="0">
                    <c:v>3.9026626046086692E-2</c:v>
                  </c:pt>
                  <c:pt idx="1">
                    <c:v>1.1819402290858696E-2</c:v>
                  </c:pt>
                  <c:pt idx="2">
                    <c:v>6.6575795761293244E-2</c:v>
                  </c:pt>
                  <c:pt idx="3">
                    <c:v>2.2954365021683097E-2</c:v>
                  </c:pt>
                  <c:pt idx="4">
                    <c:v>6.4102717018381855E-2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Sheet1!$D$6:$H$6</c:f>
              <c:numCache>
                <c:formatCode>General</c:formatCode>
                <c:ptCount val="5"/>
                <c:pt idx="0">
                  <c:v>20</c:v>
                </c:pt>
                <c:pt idx="1">
                  <c:v>16</c:v>
                </c:pt>
                <c:pt idx="2">
                  <c:v>12</c:v>
                </c:pt>
                <c:pt idx="3">
                  <c:v>8</c:v>
                </c:pt>
                <c:pt idx="4">
                  <c:v>4</c:v>
                </c:pt>
              </c:numCache>
            </c:numRef>
          </c:cat>
          <c:val>
            <c:numRef>
              <c:f>Sheet1!$D$27:$H$27</c:f>
              <c:numCache>
                <c:formatCode>0.000</c:formatCode>
                <c:ptCount val="5"/>
                <c:pt idx="0">
                  <c:v>0.51118210862619806</c:v>
                </c:pt>
                <c:pt idx="1">
                  <c:v>0.68949666743277405</c:v>
                </c:pt>
                <c:pt idx="2">
                  <c:v>0.95686149429870027</c:v>
                </c:pt>
                <c:pt idx="3">
                  <c:v>1.6961130742049471</c:v>
                </c:pt>
                <c:pt idx="4">
                  <c:v>2.3729483883725528</c:v>
                </c:pt>
              </c:numCache>
            </c:numRef>
          </c:val>
        </c:ser>
        <c:dLbls/>
        <c:marker val="1"/>
        <c:axId val="59520512"/>
        <c:axId val="59522432"/>
      </c:lineChart>
      <c:catAx>
        <c:axId val="59520512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Tube</a:t>
                </a:r>
                <a:r>
                  <a:rPr lang="en-US" baseline="0"/>
                  <a:t> Length (in.)</a:t>
                </a:r>
                <a:endParaRPr lang="en-US"/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22432"/>
        <c:crosses val="autoZero"/>
        <c:auto val="1"/>
        <c:lblAlgn val="ctr"/>
        <c:lblOffset val="100"/>
      </c:catAx>
      <c:valAx>
        <c:axId val="595224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Flow Rate (mL/s)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.0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20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388620</xdr:colOff>
      <xdr:row>1</xdr:row>
      <xdr:rowOff>91440</xdr:rowOff>
    </xdr:from>
    <xdr:to>
      <xdr:col>17</xdr:col>
      <xdr:colOff>83820</xdr:colOff>
      <xdr:row>15</xdr:row>
      <xdr:rowOff>22860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495300</xdr:colOff>
      <xdr:row>15</xdr:row>
      <xdr:rowOff>129540</xdr:rowOff>
    </xdr:from>
    <xdr:to>
      <xdr:col>17</xdr:col>
      <xdr:colOff>190500</xdr:colOff>
      <xdr:row>29</xdr:row>
      <xdr:rowOff>68580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54"/>
  <sheetViews>
    <sheetView tabSelected="1" workbookViewId="0">
      <selection activeCell="U15" sqref="U15"/>
    </sheetView>
  </sheetViews>
  <sheetFormatPr defaultRowHeight="15"/>
  <cols>
    <col min="1" max="1" width="6.28515625" customWidth="1"/>
    <col min="2" max="2" width="5.85546875" customWidth="1"/>
    <col min="3" max="3" width="13.28515625" customWidth="1"/>
    <col min="4" max="4" width="10.42578125" customWidth="1"/>
  </cols>
  <sheetData>
    <row r="4" spans="3:8" ht="15.75" thickBot="1"/>
    <row r="5" spans="3:8" ht="15.75" thickBot="1">
      <c r="C5" s="4"/>
      <c r="D5" s="78" t="s">
        <v>0</v>
      </c>
      <c r="E5" s="79"/>
      <c r="F5" s="79"/>
      <c r="G5" s="79"/>
      <c r="H5" s="80"/>
    </row>
    <row r="6" spans="3:8" ht="15.75" thickBot="1">
      <c r="C6" s="47" t="s">
        <v>1</v>
      </c>
      <c r="D6" s="48">
        <v>20</v>
      </c>
      <c r="E6" s="49">
        <v>16</v>
      </c>
      <c r="F6" s="49">
        <v>12</v>
      </c>
      <c r="G6" s="49">
        <v>8</v>
      </c>
      <c r="H6" s="50">
        <v>4</v>
      </c>
    </row>
    <row r="7" spans="3:8" ht="15.75" thickBot="1">
      <c r="C7" s="43">
        <v>1</v>
      </c>
      <c r="D7" s="44">
        <v>9.6</v>
      </c>
      <c r="E7" s="45">
        <v>7.02</v>
      </c>
      <c r="F7" s="45">
        <v>5.88</v>
      </c>
      <c r="G7" s="45">
        <v>5.2</v>
      </c>
      <c r="H7" s="46">
        <v>4.93</v>
      </c>
    </row>
    <row r="8" spans="3:8" ht="15.75" thickBot="1">
      <c r="C8" s="41">
        <v>2</v>
      </c>
      <c r="D8" s="39">
        <v>9.35</v>
      </c>
      <c r="E8" s="1">
        <v>6.1</v>
      </c>
      <c r="F8" s="1">
        <v>5.36</v>
      </c>
      <c r="G8" s="1">
        <v>5</v>
      </c>
      <c r="H8" s="3">
        <v>4.5</v>
      </c>
    </row>
    <row r="9" spans="3:8" ht="15.75" thickBot="1">
      <c r="C9" s="41">
        <v>3</v>
      </c>
      <c r="D9" s="39">
        <v>9.7200000000000006</v>
      </c>
      <c r="E9" s="1">
        <v>6.4</v>
      </c>
      <c r="F9" s="1">
        <v>5.54</v>
      </c>
      <c r="G9" s="1">
        <v>5.68</v>
      </c>
      <c r="H9" s="3">
        <v>4.83</v>
      </c>
    </row>
    <row r="10" spans="3:8" ht="15.75" thickBot="1">
      <c r="C10" s="41">
        <v>4</v>
      </c>
      <c r="D10" s="39">
        <v>10.029999999999999</v>
      </c>
      <c r="E10" s="1">
        <v>6.79</v>
      </c>
      <c r="F10" s="1">
        <v>6.12</v>
      </c>
      <c r="G10" s="1">
        <v>5.15</v>
      </c>
      <c r="H10" s="3">
        <v>4.66</v>
      </c>
    </row>
    <row r="11" spans="3:8" ht="15.75" thickBot="1">
      <c r="C11" s="42">
        <v>5</v>
      </c>
      <c r="D11" s="40">
        <v>9.98</v>
      </c>
      <c r="E11" s="5">
        <v>6.35</v>
      </c>
      <c r="F11" s="5">
        <v>5.59</v>
      </c>
      <c r="G11" s="5">
        <v>5.56</v>
      </c>
      <c r="H11" s="6">
        <v>4.5</v>
      </c>
    </row>
    <row r="12" spans="3:8" ht="30" thickBot="1">
      <c r="C12" s="35" t="s">
        <v>7</v>
      </c>
      <c r="D12" s="36">
        <v>9.7360000000000007</v>
      </c>
      <c r="E12" s="37">
        <v>6.532</v>
      </c>
      <c r="F12" s="37">
        <v>5.6980000000000004</v>
      </c>
      <c r="G12" s="37">
        <v>5.3179999999999996</v>
      </c>
      <c r="H12" s="38">
        <v>4.6840000000000002</v>
      </c>
    </row>
    <row r="13" spans="3:8" ht="30" thickBot="1">
      <c r="C13" s="34" t="s">
        <v>2</v>
      </c>
      <c r="D13" s="8">
        <v>0.28000000000000003</v>
      </c>
      <c r="E13" s="7">
        <v>0.36799999999999999</v>
      </c>
      <c r="F13" s="7">
        <v>0.30099999999999999</v>
      </c>
      <c r="G13" s="7">
        <v>0.28799999999999998</v>
      </c>
      <c r="H13" s="9">
        <v>0.19400000000000001</v>
      </c>
    </row>
    <row r="14" spans="3:8" ht="15.75" thickBot="1">
      <c r="C14" s="33" t="s">
        <v>3</v>
      </c>
      <c r="D14" s="10">
        <v>0.125</v>
      </c>
      <c r="E14" s="2">
        <v>0.16500000000000001</v>
      </c>
      <c r="F14" s="2">
        <v>0.13500000000000001</v>
      </c>
      <c r="G14" s="2">
        <v>0.129</v>
      </c>
      <c r="H14" s="11">
        <v>8.6999999999999994E-2</v>
      </c>
    </row>
    <row r="15" spans="3:8" ht="15.75" thickBot="1">
      <c r="C15" s="15" t="s">
        <v>4</v>
      </c>
      <c r="D15" s="12">
        <v>0.34799999999999998</v>
      </c>
      <c r="E15" s="13">
        <v>0.45800000000000002</v>
      </c>
      <c r="F15" s="13">
        <v>0.374</v>
      </c>
      <c r="G15" s="13">
        <v>0.35899999999999999</v>
      </c>
      <c r="H15" s="14">
        <v>0.24099999999999999</v>
      </c>
    </row>
    <row r="16" spans="3:8" ht="15.75" thickBot="1">
      <c r="C16" s="77" t="s">
        <v>9</v>
      </c>
      <c r="D16" s="51">
        <f>24/D12</f>
        <v>2.4650780608052587</v>
      </c>
      <c r="E16" s="52">
        <f>24/E12</f>
        <v>3.6742192284139619</v>
      </c>
      <c r="F16" s="52">
        <f>24/F12</f>
        <v>4.2120042120042118</v>
      </c>
      <c r="G16" s="52">
        <f>24/G12</f>
        <v>4.5129748025573528</v>
      </c>
      <c r="H16" s="53">
        <f>24/H12</f>
        <v>5.1238257899231421</v>
      </c>
    </row>
    <row r="17" spans="3:8" ht="15.75" thickBot="1"/>
    <row r="18" spans="3:8" ht="15.75" thickBot="1">
      <c r="C18" s="61">
        <v>1</v>
      </c>
      <c r="D18" s="23">
        <v>52.02</v>
      </c>
      <c r="E18" s="24">
        <v>34.36</v>
      </c>
      <c r="F18" s="24">
        <v>26.89</v>
      </c>
      <c r="G18" s="24">
        <v>14.07</v>
      </c>
      <c r="H18" s="25">
        <v>10.38</v>
      </c>
    </row>
    <row r="19" spans="3:8" ht="15.75" thickBot="1">
      <c r="C19" s="59">
        <v>2</v>
      </c>
      <c r="D19" s="26">
        <v>44.08</v>
      </c>
      <c r="E19" s="1">
        <v>35.229999999999997</v>
      </c>
      <c r="F19" s="1">
        <v>25.76</v>
      </c>
      <c r="G19" s="1">
        <v>14.25</v>
      </c>
      <c r="H19" s="27">
        <v>9.8000000000000007</v>
      </c>
    </row>
    <row r="20" spans="3:8" ht="15.75" thickBot="1">
      <c r="C20" s="59">
        <v>3</v>
      </c>
      <c r="D20" s="26">
        <v>46.45</v>
      </c>
      <c r="E20" s="1">
        <v>34.770000000000003</v>
      </c>
      <c r="F20" s="1">
        <v>23.88</v>
      </c>
      <c r="G20" s="1">
        <v>13.97</v>
      </c>
      <c r="H20" s="27">
        <v>10.039999999999999</v>
      </c>
    </row>
    <row r="21" spans="3:8" ht="15.75" thickBot="1">
      <c r="C21" s="59">
        <v>4</v>
      </c>
      <c r="D21" s="26">
        <v>46.87</v>
      </c>
      <c r="E21" s="1">
        <v>34.32</v>
      </c>
      <c r="F21" s="1">
        <v>25.4</v>
      </c>
      <c r="G21" s="1">
        <v>14.36</v>
      </c>
      <c r="H21" s="27">
        <v>10.24</v>
      </c>
    </row>
    <row r="22" spans="3:8" ht="15.75" thickBot="1">
      <c r="C22" s="62">
        <v>5</v>
      </c>
      <c r="D22" s="12">
        <v>45.33</v>
      </c>
      <c r="E22" s="13">
        <v>35.36</v>
      </c>
      <c r="F22" s="13">
        <v>23.48</v>
      </c>
      <c r="G22" s="13">
        <v>14.1</v>
      </c>
      <c r="H22" s="14">
        <v>10.11</v>
      </c>
    </row>
    <row r="23" spans="3:8" ht="30" thickBot="1">
      <c r="C23" s="29" t="s">
        <v>6</v>
      </c>
      <c r="D23" s="28">
        <v>46.95</v>
      </c>
      <c r="E23" s="21">
        <v>34.808</v>
      </c>
      <c r="F23" s="21">
        <v>25.082000000000001</v>
      </c>
      <c r="G23" s="21">
        <v>14.15</v>
      </c>
      <c r="H23" s="22">
        <v>10.114000000000001</v>
      </c>
    </row>
    <row r="24" spans="3:8" ht="30" thickBot="1">
      <c r="C24" s="30" t="s">
        <v>2</v>
      </c>
      <c r="D24" s="16">
        <v>3.0341</v>
      </c>
      <c r="E24" s="17">
        <v>0.48039999999999999</v>
      </c>
      <c r="F24" s="17">
        <v>1.4000999999999999</v>
      </c>
      <c r="G24" s="17">
        <v>0.15440000000000001</v>
      </c>
      <c r="H24" s="18">
        <v>0.21840000000000001</v>
      </c>
    </row>
    <row r="25" spans="3:8" ht="15.75" thickBot="1">
      <c r="C25" s="31" t="s">
        <v>3</v>
      </c>
      <c r="D25" s="10">
        <v>1.3569</v>
      </c>
      <c r="E25" s="2">
        <v>0.21479999999999999</v>
      </c>
      <c r="F25" s="2">
        <v>0.62609999999999999</v>
      </c>
      <c r="G25" s="2">
        <v>6.9099999999999995E-2</v>
      </c>
      <c r="H25" s="11">
        <v>9.7699999999999995E-2</v>
      </c>
    </row>
    <row r="26" spans="3:8" ht="15.75" thickBot="1">
      <c r="C26" s="32" t="s">
        <v>4</v>
      </c>
      <c r="D26" s="19">
        <v>3.7721</v>
      </c>
      <c r="E26" s="5">
        <v>0.59719999999999995</v>
      </c>
      <c r="F26" s="5">
        <v>1.7406999999999999</v>
      </c>
      <c r="G26" s="5">
        <v>0.192</v>
      </c>
      <c r="H26" s="20">
        <v>0.27150000000000002</v>
      </c>
    </row>
    <row r="27" spans="3:8" ht="15.75" thickBot="1">
      <c r="C27" s="57" t="s">
        <v>5</v>
      </c>
      <c r="D27" s="54">
        <f>24/D23</f>
        <v>0.51118210862619806</v>
      </c>
      <c r="E27" s="55">
        <f t="shared" ref="E27:H27" si="0">24/E23</f>
        <v>0.68949666743277405</v>
      </c>
      <c r="F27" s="55">
        <f t="shared" si="0"/>
        <v>0.95686149429870027</v>
      </c>
      <c r="G27" s="55">
        <f t="shared" si="0"/>
        <v>1.6961130742049471</v>
      </c>
      <c r="H27" s="56">
        <f t="shared" si="0"/>
        <v>2.3729483883725528</v>
      </c>
    </row>
    <row r="29" spans="3:8" ht="15.75" thickBot="1"/>
    <row r="30" spans="3:8" ht="15.75" thickBot="1">
      <c r="C30" s="4"/>
      <c r="D30" s="78" t="s">
        <v>0</v>
      </c>
      <c r="E30" s="79"/>
      <c r="F30" s="79"/>
      <c r="G30" s="79"/>
      <c r="H30" s="80"/>
    </row>
    <row r="31" spans="3:8" ht="15.75" thickBot="1">
      <c r="C31" s="47" t="s">
        <v>1</v>
      </c>
      <c r="D31" s="48">
        <v>20</v>
      </c>
      <c r="E31" s="49">
        <v>16</v>
      </c>
      <c r="F31" s="49">
        <v>12</v>
      </c>
      <c r="G31" s="49">
        <v>8</v>
      </c>
      <c r="H31" s="50">
        <v>4</v>
      </c>
    </row>
    <row r="32" spans="3:8" ht="15" customHeight="1" thickBot="1">
      <c r="C32" s="58">
        <v>1</v>
      </c>
      <c r="D32" s="63">
        <f t="shared" ref="D32:H36" si="1">24/D18</f>
        <v>0.46136101499423293</v>
      </c>
      <c r="E32" s="64">
        <f t="shared" si="1"/>
        <v>0.69848661233993015</v>
      </c>
      <c r="F32" s="64">
        <f t="shared" si="1"/>
        <v>0.89252510226850124</v>
      </c>
      <c r="G32" s="64">
        <f t="shared" si="1"/>
        <v>1.7057569296375266</v>
      </c>
      <c r="H32" s="65">
        <f t="shared" si="1"/>
        <v>2.3121387283236992</v>
      </c>
    </row>
    <row r="33" spans="3:8" ht="15.75" thickBot="1">
      <c r="C33" s="59">
        <v>2</v>
      </c>
      <c r="D33" s="66">
        <f t="shared" si="1"/>
        <v>0.54446460980036304</v>
      </c>
      <c r="E33" s="67">
        <f t="shared" si="1"/>
        <v>0.68123758160658532</v>
      </c>
      <c r="F33" s="67">
        <f t="shared" si="1"/>
        <v>0.93167701863354035</v>
      </c>
      <c r="G33" s="67">
        <f t="shared" si="1"/>
        <v>1.6842105263157894</v>
      </c>
      <c r="H33" s="68">
        <f t="shared" si="1"/>
        <v>2.4489795918367343</v>
      </c>
    </row>
    <row r="34" spans="3:8" ht="15.75" thickBot="1">
      <c r="C34" s="59">
        <v>3</v>
      </c>
      <c r="D34" s="66">
        <f t="shared" si="1"/>
        <v>0.51668460710441333</v>
      </c>
      <c r="E34" s="67">
        <f t="shared" si="1"/>
        <v>0.69025021570319234</v>
      </c>
      <c r="F34" s="67">
        <f t="shared" si="1"/>
        <v>1.0050251256281408</v>
      </c>
      <c r="G34" s="67">
        <f t="shared" si="1"/>
        <v>1.7179670722977809</v>
      </c>
      <c r="H34" s="68">
        <f t="shared" si="1"/>
        <v>2.3904382470119523</v>
      </c>
    </row>
    <row r="35" spans="3:8" ht="15.75" thickBot="1">
      <c r="C35" s="59">
        <v>4</v>
      </c>
      <c r="D35" s="66">
        <f t="shared" si="1"/>
        <v>0.512054619159377</v>
      </c>
      <c r="E35" s="67">
        <f t="shared" si="1"/>
        <v>0.69930069930069927</v>
      </c>
      <c r="F35" s="67">
        <f t="shared" si="1"/>
        <v>0.94488188976377963</v>
      </c>
      <c r="G35" s="67">
        <f t="shared" si="1"/>
        <v>1.6713091922005572</v>
      </c>
      <c r="H35" s="68">
        <f t="shared" si="1"/>
        <v>2.34375</v>
      </c>
    </row>
    <row r="36" spans="3:8" ht="15.75" thickBot="1">
      <c r="C36" s="60">
        <v>5</v>
      </c>
      <c r="D36" s="69">
        <f t="shared" si="1"/>
        <v>0.52945069490403707</v>
      </c>
      <c r="E36" s="70">
        <f t="shared" si="1"/>
        <v>0.67873303167420818</v>
      </c>
      <c r="F36" s="70">
        <f t="shared" si="1"/>
        <v>1.0221465076660987</v>
      </c>
      <c r="G36" s="70">
        <f t="shared" si="1"/>
        <v>1.7021276595744681</v>
      </c>
      <c r="H36" s="71">
        <f t="shared" si="1"/>
        <v>2.3738872403560833</v>
      </c>
    </row>
    <row r="37" spans="3:8" ht="30" thickBot="1">
      <c r="C37" s="72" t="s">
        <v>8</v>
      </c>
      <c r="D37" s="54">
        <f>AVERAGE(D32:D36)</f>
        <v>0.51280310919248473</v>
      </c>
      <c r="E37" s="55">
        <f>AVERAGE(E32:E36)</f>
        <v>0.68960162812492298</v>
      </c>
      <c r="F37" s="55">
        <f>AVERAGE(F32:F36)</f>
        <v>0.95925112879201213</v>
      </c>
      <c r="G37" s="55">
        <f>AVERAGE(G32:G36)</f>
        <v>1.6962742760052243</v>
      </c>
      <c r="H37" s="56">
        <f>AVERAGE(H32:H36)</f>
        <v>2.3738387615056937</v>
      </c>
    </row>
    <row r="38" spans="3:8" ht="30" thickBot="1">
      <c r="C38" s="73" t="s">
        <v>2</v>
      </c>
      <c r="D38" s="54">
        <f>STDEVA(D32:D36)</f>
        <v>3.1390715385436578E-2</v>
      </c>
      <c r="E38" s="55">
        <f>STDEVA(E32:E36)</f>
        <v>9.5068298474017231E-3</v>
      </c>
      <c r="F38" s="55">
        <f>STDEVA(F32:F36)</f>
        <v>5.3549642078559022E-2</v>
      </c>
      <c r="G38" s="55">
        <f>STDEVA(G32:G36)</f>
        <v>1.8463136895261457E-2</v>
      </c>
      <c r="H38" s="56">
        <f>STDEVA(H32:H36)</f>
        <v>5.1560443451631112E-2</v>
      </c>
    </row>
    <row r="39" spans="3:8" ht="15.75" thickBot="1">
      <c r="C39" s="74" t="s">
        <v>3</v>
      </c>
      <c r="D39" s="63">
        <f>D38/(SQRT(5))</f>
        <v>1.403835469283694E-2</v>
      </c>
      <c r="E39" s="64">
        <f t="shared" ref="E39:H39" si="2">E38/(SQRT(5))</f>
        <v>4.2515835578628407E-3</v>
      </c>
      <c r="F39" s="64">
        <f t="shared" si="2"/>
        <v>2.3948127971688219E-2</v>
      </c>
      <c r="G39" s="64">
        <f t="shared" si="2"/>
        <v>8.2569658351378059E-3</v>
      </c>
      <c r="H39" s="65">
        <f t="shared" si="2"/>
        <v>2.3058531301576209E-2</v>
      </c>
    </row>
    <row r="40" spans="3:8" ht="15.75" thickBot="1">
      <c r="C40" s="75" t="s">
        <v>4</v>
      </c>
      <c r="D40" s="54">
        <f>D39*2.78</f>
        <v>3.9026626046086692E-2</v>
      </c>
      <c r="E40" s="55">
        <f>E39*2.78</f>
        <v>1.1819402290858696E-2</v>
      </c>
      <c r="F40" s="55">
        <f>F39*2.78</f>
        <v>6.6575795761293244E-2</v>
      </c>
      <c r="G40" s="55">
        <f>G39*2.78</f>
        <v>2.2954365021683097E-2</v>
      </c>
      <c r="H40" s="56">
        <f>H39*2.78</f>
        <v>6.4102717018381855E-2</v>
      </c>
    </row>
    <row r="43" spans="3:8" ht="15.75" thickBot="1"/>
    <row r="44" spans="3:8" ht="15.75" thickBot="1">
      <c r="C44" s="4"/>
      <c r="D44" s="78" t="s">
        <v>0</v>
      </c>
      <c r="E44" s="79"/>
      <c r="F44" s="79"/>
      <c r="G44" s="79"/>
      <c r="H44" s="80"/>
    </row>
    <row r="45" spans="3:8" ht="15.75" thickBot="1">
      <c r="C45" s="47" t="s">
        <v>1</v>
      </c>
      <c r="D45" s="48">
        <v>20</v>
      </c>
      <c r="E45" s="49">
        <v>16</v>
      </c>
      <c r="F45" s="49">
        <v>12</v>
      </c>
      <c r="G45" s="49">
        <v>8</v>
      </c>
      <c r="H45" s="50">
        <v>4</v>
      </c>
    </row>
    <row r="46" spans="3:8" ht="15.75" thickBot="1">
      <c r="C46" s="43">
        <v>1</v>
      </c>
      <c r="D46" s="63">
        <f t="shared" ref="D46:H50" si="3">24/D7</f>
        <v>2.5</v>
      </c>
      <c r="E46" s="64">
        <f t="shared" si="3"/>
        <v>3.4188034188034191</v>
      </c>
      <c r="F46" s="64">
        <f t="shared" si="3"/>
        <v>4.0816326530612246</v>
      </c>
      <c r="G46" s="64">
        <f t="shared" si="3"/>
        <v>4.615384615384615</v>
      </c>
      <c r="H46" s="65">
        <f t="shared" si="3"/>
        <v>4.8681541582150105</v>
      </c>
    </row>
    <row r="47" spans="3:8" ht="15.75" thickBot="1">
      <c r="C47" s="41">
        <v>2</v>
      </c>
      <c r="D47" s="66">
        <f t="shared" si="3"/>
        <v>2.5668449197860963</v>
      </c>
      <c r="E47" s="67">
        <f t="shared" si="3"/>
        <v>3.9344262295081971</v>
      </c>
      <c r="F47" s="67">
        <f t="shared" si="3"/>
        <v>4.4776119402985071</v>
      </c>
      <c r="G47" s="67">
        <f t="shared" si="3"/>
        <v>4.8</v>
      </c>
      <c r="H47" s="68">
        <f t="shared" si="3"/>
        <v>5.333333333333333</v>
      </c>
    </row>
    <row r="48" spans="3:8" ht="15.75" thickBot="1">
      <c r="C48" s="41">
        <v>3</v>
      </c>
      <c r="D48" s="66">
        <f t="shared" si="3"/>
        <v>2.4691358024691357</v>
      </c>
      <c r="E48" s="67">
        <f t="shared" si="3"/>
        <v>3.75</v>
      </c>
      <c r="F48" s="67">
        <f t="shared" si="3"/>
        <v>4.3321299638989172</v>
      </c>
      <c r="G48" s="67">
        <f t="shared" si="3"/>
        <v>4.2253521126760569</v>
      </c>
      <c r="H48" s="68">
        <f t="shared" si="3"/>
        <v>4.9689440993788816</v>
      </c>
    </row>
    <row r="49" spans="3:8" ht="15.75" thickBot="1">
      <c r="C49" s="41">
        <v>4</v>
      </c>
      <c r="D49" s="66">
        <f t="shared" si="3"/>
        <v>2.3928215353938187</v>
      </c>
      <c r="E49" s="67">
        <f t="shared" si="3"/>
        <v>3.5346097201767304</v>
      </c>
      <c r="F49" s="67">
        <f t="shared" si="3"/>
        <v>3.9215686274509802</v>
      </c>
      <c r="G49" s="67">
        <f t="shared" si="3"/>
        <v>4.6601941747572813</v>
      </c>
      <c r="H49" s="68">
        <f t="shared" si="3"/>
        <v>5.1502145922746783</v>
      </c>
    </row>
    <row r="50" spans="3:8" ht="15.75" thickBot="1">
      <c r="C50" s="42">
        <v>5</v>
      </c>
      <c r="D50" s="69">
        <f t="shared" si="3"/>
        <v>2.4048096192384767</v>
      </c>
      <c r="E50" s="70">
        <f t="shared" si="3"/>
        <v>3.7795275590551185</v>
      </c>
      <c r="F50" s="70">
        <f t="shared" si="3"/>
        <v>4.2933810375670838</v>
      </c>
      <c r="G50" s="70">
        <f t="shared" si="3"/>
        <v>4.3165467625899288</v>
      </c>
      <c r="H50" s="71">
        <f t="shared" si="3"/>
        <v>5.333333333333333</v>
      </c>
    </row>
    <row r="51" spans="3:8" ht="30" thickBot="1">
      <c r="C51" s="72" t="s">
        <v>8</v>
      </c>
      <c r="D51" s="55">
        <f>AVERAGE(D46:D50)</f>
        <v>2.4667223753775054</v>
      </c>
      <c r="E51" s="55">
        <f>AVERAGE(E46:E50)</f>
        <v>3.6834733855086932</v>
      </c>
      <c r="F51" s="55">
        <f>AVERAGE(F46:F50)</f>
        <v>4.2212648444553427</v>
      </c>
      <c r="G51" s="55">
        <f>AVERAGE(G46:G50)</f>
        <v>4.5234955330815767</v>
      </c>
      <c r="H51" s="56">
        <f>AVERAGE(H46:H50)</f>
        <v>5.1307959033070478</v>
      </c>
    </row>
    <row r="52" spans="3:8" ht="30" thickBot="1">
      <c r="C52" s="30" t="s">
        <v>2</v>
      </c>
      <c r="D52" s="55">
        <f>STDEVA(D46:D50)</f>
        <v>7.1470749878390527E-2</v>
      </c>
      <c r="E52" s="55">
        <f>STDEVA(E46:E50)</f>
        <v>0.20545078895847457</v>
      </c>
      <c r="F52" s="55">
        <f>STDEVA(F46:F50)</f>
        <v>0.21938586151210954</v>
      </c>
      <c r="G52" s="55">
        <f>STDEVA(G46:G50)</f>
        <v>0.24253975707470407</v>
      </c>
      <c r="H52" s="56">
        <f>STDEVA(H46:H50)</f>
        <v>0.21071105767396178</v>
      </c>
    </row>
    <row r="53" spans="3:8" ht="15.75" thickBot="1">
      <c r="C53" s="76" t="s">
        <v>3</v>
      </c>
      <c r="D53" s="55">
        <f>D52/(SQRT(5))</f>
        <v>3.1962691026193209E-2</v>
      </c>
      <c r="E53" s="55">
        <f t="shared" ref="E53:H53" si="4">E52/(SQRT(5))</f>
        <v>9.1880386028422467E-2</v>
      </c>
      <c r="F53" s="55">
        <f t="shared" si="4"/>
        <v>9.8112339928686343E-2</v>
      </c>
      <c r="G53" s="55">
        <f t="shared" si="4"/>
        <v>0.10846707681306476</v>
      </c>
      <c r="H53" s="56">
        <f t="shared" si="4"/>
        <v>9.4232849713971445E-2</v>
      </c>
    </row>
    <row r="54" spans="3:8" ht="15.75" thickBot="1">
      <c r="C54" s="32" t="s">
        <v>4</v>
      </c>
      <c r="D54" s="55">
        <f>D53*2.78</f>
        <v>8.8856281052817121E-2</v>
      </c>
      <c r="E54" s="55">
        <f t="shared" ref="E54:H54" si="5">E53*2.78</f>
        <v>0.25542747315901443</v>
      </c>
      <c r="F54" s="55">
        <f t="shared" si="5"/>
        <v>0.27275230500174802</v>
      </c>
      <c r="G54" s="55">
        <f t="shared" si="5"/>
        <v>0.30153847354032004</v>
      </c>
      <c r="H54" s="56">
        <f t="shared" si="5"/>
        <v>0.26196732220484059</v>
      </c>
    </row>
  </sheetData>
  <mergeCells count="3">
    <mergeCell ref="D5:H5"/>
    <mergeCell ref="D30:H30"/>
    <mergeCell ref="D44:H44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LaTourette</dc:creator>
  <cp:lastModifiedBy>physics</cp:lastModifiedBy>
  <dcterms:created xsi:type="dcterms:W3CDTF">2016-01-20T07:27:25Z</dcterms:created>
  <dcterms:modified xsi:type="dcterms:W3CDTF">2016-05-31T16:46:23Z</dcterms:modified>
</cp:coreProperties>
</file>