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4" i="1"/>
  <c r="R14"/>
  <c r="S13"/>
  <c r="R13"/>
  <c r="S12"/>
  <c r="R12"/>
  <c r="O14"/>
  <c r="O13"/>
  <c r="O12"/>
  <c r="K14"/>
  <c r="K13"/>
  <c r="K12"/>
  <c r="Q15"/>
  <c r="Q14"/>
  <c r="Q13"/>
  <c r="Q12"/>
  <c r="M15"/>
  <c r="M14"/>
  <c r="M13"/>
  <c r="M12"/>
  <c r="I15"/>
  <c r="I14"/>
  <c r="I13"/>
  <c r="I12"/>
  <c r="G14"/>
  <c r="G13"/>
  <c r="G12"/>
  <c r="E15"/>
  <c r="E14"/>
  <c r="E13"/>
  <c r="E12"/>
  <c r="C14"/>
  <c r="C13"/>
  <c r="C12"/>
  <c r="A12"/>
  <c r="A13"/>
  <c r="A14"/>
  <c r="A15"/>
  <c r="S6"/>
  <c r="R6"/>
  <c r="R5"/>
  <c r="S5" s="1"/>
  <c r="R4"/>
  <c r="S4" s="1"/>
  <c r="O5"/>
  <c r="O6"/>
  <c r="O4"/>
  <c r="K5"/>
  <c r="K6"/>
  <c r="K4"/>
  <c r="C6"/>
  <c r="C5"/>
  <c r="C4"/>
  <c r="G4"/>
  <c r="G5"/>
  <c r="G6"/>
</calcChain>
</file>

<file path=xl/sharedStrings.xml><?xml version="1.0" encoding="utf-8"?>
<sst xmlns="http://schemas.openxmlformats.org/spreadsheetml/2006/main" count="46" uniqueCount="14">
  <si>
    <t>time</t>
  </si>
  <si>
    <t>water(gallons)</t>
  </si>
  <si>
    <t xml:space="preserve">trial 1 </t>
  </si>
  <si>
    <t>trial 2</t>
  </si>
  <si>
    <t>trial 3</t>
  </si>
  <si>
    <t>trial 4</t>
  </si>
  <si>
    <t>water</t>
  </si>
  <si>
    <t>average</t>
  </si>
  <si>
    <t>distance(m)</t>
  </si>
  <si>
    <t>71.5in</t>
  </si>
  <si>
    <t>72in</t>
  </si>
  <si>
    <t>71.75in</t>
  </si>
  <si>
    <t>volume(cm^3)</t>
  </si>
  <si>
    <t>Aaron Oswald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</si>
</sst>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Air</a:t>
            </a:r>
            <a:r>
              <a:rPr lang="en-US" baseline="0"/>
              <a:t> VolumeComparison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distance(m)</c:v>
          </c:tx>
          <c:spPr>
            <a:ln w="28575">
              <a:noFill/>
            </a:ln>
          </c:spPr>
          <c:xVal>
            <c:numRef>
              <c:f>Sheet1!$Q$4:$Q$7</c:f>
              <c:numCache>
                <c:formatCode>General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xVal>
          <c:yVal>
            <c:numRef>
              <c:f>Sheet1!$S$4:$S$7</c:f>
              <c:numCache>
                <c:formatCode>General</c:formatCode>
                <c:ptCount val="4"/>
                <c:pt idx="0">
                  <c:v>84.085500625000009</c:v>
                </c:pt>
                <c:pt idx="1">
                  <c:v>79.383062500000023</c:v>
                </c:pt>
                <c:pt idx="2">
                  <c:v>59.511602500000002</c:v>
                </c:pt>
                <c:pt idx="3">
                  <c:v>1.8224499999999999</c:v>
                </c:pt>
              </c:numCache>
            </c:numRef>
          </c:yVal>
        </c:ser>
        <c:axId val="73274880"/>
        <c:axId val="73276416"/>
      </c:scatterChart>
      <c:valAx>
        <c:axId val="73274880"/>
        <c:scaling>
          <c:orientation val="minMax"/>
        </c:scaling>
        <c:axPos val="b"/>
        <c:numFmt formatCode="General" sourceLinked="1"/>
        <c:tickLblPos val="nextTo"/>
        <c:crossAx val="73276416"/>
        <c:crosses val="autoZero"/>
        <c:crossBetween val="midCat"/>
      </c:valAx>
      <c:valAx>
        <c:axId val="73276416"/>
        <c:scaling>
          <c:orientation val="minMax"/>
        </c:scaling>
        <c:axPos val="l"/>
        <c:majorGridlines/>
        <c:numFmt formatCode="General" sourceLinked="1"/>
        <c:tickLblPos val="nextTo"/>
        <c:crossAx val="732748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Air Volume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distance(m)</c:v>
          </c:tx>
          <c:spPr>
            <a:ln w="28575">
              <a:noFill/>
            </a:ln>
          </c:spPr>
          <c:xVal>
            <c:numRef>
              <c:f>Sheet1!$Q$12:$Q$15</c:f>
              <c:numCache>
                <c:formatCode>General</c:formatCode>
                <c:ptCount val="4"/>
                <c:pt idx="0">
                  <c:v>6435.2</c:v>
                </c:pt>
                <c:pt idx="1">
                  <c:v>4542.4941079999999</c:v>
                </c:pt>
                <c:pt idx="2">
                  <c:v>3596.1411619999999</c:v>
                </c:pt>
                <c:pt idx="3">
                  <c:v>2649.7882159999999</c:v>
                </c:pt>
              </c:numCache>
            </c:numRef>
          </c:xVal>
          <c:yVal>
            <c:numRef>
              <c:f>Sheet1!$S$12:$S$15</c:f>
              <c:numCache>
                <c:formatCode>General</c:formatCode>
                <c:ptCount val="4"/>
                <c:pt idx="0">
                  <c:v>84.085500625000009</c:v>
                </c:pt>
                <c:pt idx="1">
                  <c:v>79.383062500000023</c:v>
                </c:pt>
                <c:pt idx="2">
                  <c:v>59.511602500000002</c:v>
                </c:pt>
                <c:pt idx="3">
                  <c:v>1.8224499999999999</c:v>
                </c:pt>
              </c:numCache>
            </c:numRef>
          </c:yVal>
        </c:ser>
        <c:axId val="73186304"/>
        <c:axId val="73310976"/>
      </c:scatterChart>
      <c:valAx>
        <c:axId val="73186304"/>
        <c:scaling>
          <c:orientation val="minMax"/>
        </c:scaling>
        <c:axPos val="b"/>
        <c:numFmt formatCode="General" sourceLinked="1"/>
        <c:tickLblPos val="nextTo"/>
        <c:crossAx val="73310976"/>
        <c:crosses val="autoZero"/>
        <c:crossBetween val="midCat"/>
      </c:valAx>
      <c:valAx>
        <c:axId val="73310976"/>
        <c:scaling>
          <c:orientation val="minMax"/>
        </c:scaling>
        <c:axPos val="l"/>
        <c:majorGridlines/>
        <c:numFmt formatCode="General" sourceLinked="1"/>
        <c:tickLblPos val="nextTo"/>
        <c:crossAx val="731863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23</xdr:row>
      <xdr:rowOff>180975</xdr:rowOff>
    </xdr:from>
    <xdr:to>
      <xdr:col>6</xdr:col>
      <xdr:colOff>85725</xdr:colOff>
      <xdr:row>38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152400</xdr:rowOff>
    </xdr:from>
    <xdr:to>
      <xdr:col>12</xdr:col>
      <xdr:colOff>771525</xdr:colOff>
      <xdr:row>38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topLeftCell="A10" workbookViewId="0">
      <selection activeCell="C15" sqref="C15"/>
    </sheetView>
  </sheetViews>
  <sheetFormatPr defaultRowHeight="15"/>
  <cols>
    <col min="1" max="1" width="13.7109375" customWidth="1"/>
    <col min="2" max="2" width="6.28515625" bestFit="1" customWidth="1"/>
    <col min="3" max="3" width="11.5703125" bestFit="1" customWidth="1"/>
    <col min="5" max="5" width="13.140625" customWidth="1"/>
    <col min="6" max="6" width="6.28515625" bestFit="1" customWidth="1"/>
    <col min="7" max="7" width="11.5703125" bestFit="1" customWidth="1"/>
    <col min="9" max="9" width="13.85546875" bestFit="1" customWidth="1"/>
    <col min="10" max="10" width="5.140625" bestFit="1" customWidth="1"/>
    <col min="11" max="11" width="11.5703125" bestFit="1" customWidth="1"/>
    <col min="13" max="13" width="13.85546875" bestFit="1" customWidth="1"/>
    <col min="14" max="14" width="5.140625" bestFit="1" customWidth="1"/>
    <col min="15" max="15" width="11.5703125" bestFit="1" customWidth="1"/>
    <col min="17" max="17" width="13.85546875" bestFit="1" customWidth="1"/>
    <col min="19" max="19" width="12" bestFit="1" customWidth="1"/>
  </cols>
  <sheetData>
    <row r="1" spans="1:19">
      <c r="A1" s="2" t="s">
        <v>13</v>
      </c>
    </row>
    <row r="2" spans="1:19">
      <c r="A2" t="s">
        <v>2</v>
      </c>
      <c r="E2" t="s">
        <v>3</v>
      </c>
      <c r="I2" t="s">
        <v>4</v>
      </c>
      <c r="M2" t="s">
        <v>5</v>
      </c>
      <c r="Q2" t="s">
        <v>7</v>
      </c>
    </row>
    <row r="3" spans="1:19">
      <c r="A3" s="3" t="s">
        <v>1</v>
      </c>
      <c r="B3" s="3" t="s">
        <v>0</v>
      </c>
      <c r="C3" s="3" t="s">
        <v>8</v>
      </c>
      <c r="E3" s="3" t="s">
        <v>6</v>
      </c>
      <c r="F3" s="3" t="s">
        <v>0</v>
      </c>
      <c r="G3" s="3" t="s">
        <v>8</v>
      </c>
      <c r="I3" s="3" t="s">
        <v>6</v>
      </c>
      <c r="J3" s="3" t="s">
        <v>0</v>
      </c>
      <c r="K3" s="3" t="s">
        <v>8</v>
      </c>
      <c r="M3" s="3" t="s">
        <v>6</v>
      </c>
      <c r="N3" s="3" t="s">
        <v>0</v>
      </c>
      <c r="O3" s="3" t="s">
        <v>8</v>
      </c>
      <c r="Q3" s="3" t="s">
        <v>6</v>
      </c>
      <c r="R3" s="3" t="s">
        <v>0</v>
      </c>
      <c r="S3" s="3" t="s">
        <v>8</v>
      </c>
    </row>
    <row r="4" spans="1:19">
      <c r="A4" s="3">
        <v>0</v>
      </c>
      <c r="B4" s="3">
        <v>4.1900000000000004</v>
      </c>
      <c r="C4" s="3">
        <f>(B4^2)*9.8*0.5</f>
        <v>86.024890000000028</v>
      </c>
      <c r="E4" s="3">
        <v>0</v>
      </c>
      <c r="F4" s="3">
        <v>4.21</v>
      </c>
      <c r="G4" s="3">
        <f t="shared" ref="G4:G6" si="0">F4^2*9.8*0.5</f>
        <v>86.848089999999999</v>
      </c>
      <c r="I4" s="3">
        <v>0</v>
      </c>
      <c r="J4" s="3">
        <v>4.12</v>
      </c>
      <c r="K4" s="3">
        <f>J4^2*9.8*0.5</f>
        <v>83.17456</v>
      </c>
      <c r="M4" s="3">
        <v>0</v>
      </c>
      <c r="N4" s="3">
        <v>4.05</v>
      </c>
      <c r="O4" s="3">
        <f>N4^2*9.8*0.5</f>
        <v>80.372250000000008</v>
      </c>
      <c r="Q4" s="3">
        <v>0</v>
      </c>
      <c r="R4" s="3">
        <f>AVERAGE(4.12,4.19,4.05,4.21)</f>
        <v>4.1425000000000001</v>
      </c>
      <c r="S4" s="3">
        <f>R4^2*9.8*0.5</f>
        <v>84.085500625000009</v>
      </c>
    </row>
    <row r="5" spans="1:19">
      <c r="A5" s="3">
        <v>0.5</v>
      </c>
      <c r="B5" s="3">
        <v>3.84</v>
      </c>
      <c r="C5" s="3">
        <f>(B5^2)*9.8*0.5</f>
        <v>72.253439999999998</v>
      </c>
      <c r="E5" s="3">
        <v>0.5</v>
      </c>
      <c r="F5" s="3">
        <v>4.2</v>
      </c>
      <c r="G5" s="3">
        <f t="shared" si="0"/>
        <v>86.436000000000007</v>
      </c>
      <c r="I5" s="3">
        <v>0.5</v>
      </c>
      <c r="J5" s="3">
        <v>4.12</v>
      </c>
      <c r="K5" s="3">
        <f t="shared" ref="K5:K6" si="1">J5^2*9.8*0.5</f>
        <v>83.17456</v>
      </c>
      <c r="M5" s="3">
        <v>0.5</v>
      </c>
      <c r="N5" s="3">
        <v>3.94</v>
      </c>
      <c r="O5" s="3">
        <f t="shared" ref="O5:O6" si="2">N5^2*9.8*0.5</f>
        <v>76.065640000000002</v>
      </c>
      <c r="Q5" s="3">
        <v>0.5</v>
      </c>
      <c r="R5" s="3">
        <f>AVERAGE(3.94,4.12,4.2,3.84)</f>
        <v>4.0250000000000004</v>
      </c>
      <c r="S5" s="3">
        <f t="shared" ref="S5:S6" si="3">R5^2*9.8*0.5</f>
        <v>79.383062500000023</v>
      </c>
    </row>
    <row r="6" spans="1:19">
      <c r="A6" s="3">
        <v>0.75</v>
      </c>
      <c r="B6" s="3">
        <v>3.5</v>
      </c>
      <c r="C6" s="3">
        <f>(B6^2)*9.8*0.5</f>
        <v>60.025000000000006</v>
      </c>
      <c r="E6" s="3">
        <v>0.75</v>
      </c>
      <c r="F6" s="3">
        <v>3.42</v>
      </c>
      <c r="G6" s="3">
        <f t="shared" si="0"/>
        <v>57.312359999999998</v>
      </c>
      <c r="I6" s="3">
        <v>0.75</v>
      </c>
      <c r="J6" s="3">
        <v>3.6</v>
      </c>
      <c r="K6" s="3">
        <f t="shared" si="1"/>
        <v>63.504000000000012</v>
      </c>
      <c r="M6" s="3">
        <v>0.75</v>
      </c>
      <c r="N6" s="3">
        <v>3.42</v>
      </c>
      <c r="O6" s="3">
        <f t="shared" si="2"/>
        <v>57.312359999999998</v>
      </c>
      <c r="Q6" s="3">
        <v>0.75</v>
      </c>
      <c r="R6" s="3">
        <f>AVERAGE(3.42,3.5,3.6,3.42)</f>
        <v>3.4849999999999999</v>
      </c>
      <c r="S6" s="3">
        <f t="shared" si="3"/>
        <v>59.511602500000002</v>
      </c>
    </row>
    <row r="7" spans="1:19">
      <c r="A7" s="3">
        <v>1</v>
      </c>
      <c r="B7" s="3" t="s">
        <v>9</v>
      </c>
      <c r="C7" s="3">
        <v>1.8161</v>
      </c>
      <c r="E7" s="3">
        <v>1</v>
      </c>
      <c r="F7" s="3" t="s">
        <v>9</v>
      </c>
      <c r="G7" s="3">
        <v>1.8161</v>
      </c>
      <c r="I7" s="3">
        <v>1</v>
      </c>
      <c r="J7" s="3" t="s">
        <v>10</v>
      </c>
      <c r="K7" s="3">
        <v>1.8288</v>
      </c>
      <c r="M7" s="3">
        <v>1</v>
      </c>
      <c r="N7" s="3" t="s">
        <v>10</v>
      </c>
      <c r="O7" s="3">
        <v>1.8288</v>
      </c>
      <c r="Q7" s="3">
        <v>1</v>
      </c>
      <c r="R7" s="3" t="s">
        <v>11</v>
      </c>
      <c r="S7" s="3">
        <v>1.8224499999999999</v>
      </c>
    </row>
    <row r="10" spans="1:19">
      <c r="A10" s="1"/>
    </row>
    <row r="11" spans="1:19">
      <c r="A11" s="3" t="s">
        <v>12</v>
      </c>
      <c r="B11" s="3" t="s">
        <v>0</v>
      </c>
      <c r="C11" s="3" t="s">
        <v>8</v>
      </c>
      <c r="E11" s="3" t="s">
        <v>12</v>
      </c>
      <c r="F11" s="3" t="s">
        <v>0</v>
      </c>
      <c r="G11" s="3" t="s">
        <v>8</v>
      </c>
      <c r="I11" s="3" t="s">
        <v>12</v>
      </c>
      <c r="J11" s="3" t="s">
        <v>0</v>
      </c>
      <c r="K11" s="3" t="s">
        <v>8</v>
      </c>
      <c r="M11" s="3" t="s">
        <v>12</v>
      </c>
      <c r="N11" s="3" t="s">
        <v>0</v>
      </c>
      <c r="O11" s="3" t="s">
        <v>8</v>
      </c>
      <c r="Q11" s="3" t="s">
        <v>12</v>
      </c>
      <c r="R11" s="3" t="s">
        <v>0</v>
      </c>
      <c r="S11" s="3" t="s">
        <v>8</v>
      </c>
    </row>
    <row r="12" spans="1:19">
      <c r="A12" s="3">
        <f>6435.2</f>
        <v>6435.2</v>
      </c>
      <c r="B12" s="3">
        <v>4.1900000000000004</v>
      </c>
      <c r="C12" s="3">
        <f>(B12^2)*9.8*0.5</f>
        <v>86.024890000000028</v>
      </c>
      <c r="E12" s="3">
        <f>6435.2</f>
        <v>6435.2</v>
      </c>
      <c r="F12" s="3">
        <v>4.21</v>
      </c>
      <c r="G12" s="3">
        <f t="shared" ref="G12:G14" si="4">F12^2*9.8*0.5</f>
        <v>86.848089999999999</v>
      </c>
      <c r="I12" s="3">
        <f>6435.2</f>
        <v>6435.2</v>
      </c>
      <c r="J12" s="3">
        <v>4.12</v>
      </c>
      <c r="K12" s="3">
        <f>J12^2*9.8*0.5</f>
        <v>83.17456</v>
      </c>
      <c r="M12" s="3">
        <f>6435.2</f>
        <v>6435.2</v>
      </c>
      <c r="N12" s="3">
        <v>4.05</v>
      </c>
      <c r="O12" s="3">
        <f>N12^2*9.8*0.5</f>
        <v>80.372250000000008</v>
      </c>
      <c r="Q12" s="3">
        <f>6435.2</f>
        <v>6435.2</v>
      </c>
      <c r="R12" s="3">
        <f>AVERAGE(4.12,4.19,4.05,4.21)</f>
        <v>4.1425000000000001</v>
      </c>
      <c r="S12" s="3">
        <f>R12^2*9.8*0.5</f>
        <v>84.085500625000009</v>
      </c>
    </row>
    <row r="13" spans="1:19">
      <c r="A13" s="3">
        <f>6435.2-1892.705892</f>
        <v>4542.4941079999999</v>
      </c>
      <c r="B13" s="3">
        <v>3.84</v>
      </c>
      <c r="C13" s="3">
        <f>(B13^2)*9.8*0.5</f>
        <v>72.253439999999998</v>
      </c>
      <c r="E13" s="3">
        <f>6435.2-1892.705892</f>
        <v>4542.4941079999999</v>
      </c>
      <c r="F13" s="3">
        <v>4.2</v>
      </c>
      <c r="G13" s="3">
        <f t="shared" si="4"/>
        <v>86.436000000000007</v>
      </c>
      <c r="I13" s="3">
        <f>6435.2-1892.705892</f>
        <v>4542.4941079999999</v>
      </c>
      <c r="J13" s="3">
        <v>4.12</v>
      </c>
      <c r="K13" s="3">
        <f t="shared" ref="K13:K14" si="5">J13^2*9.8*0.5</f>
        <v>83.17456</v>
      </c>
      <c r="M13" s="3">
        <f>6435.2-1892.705892</f>
        <v>4542.4941079999999</v>
      </c>
      <c r="N13" s="3">
        <v>3.94</v>
      </c>
      <c r="O13" s="3">
        <f t="shared" ref="O13:O14" si="6">N13^2*9.8*0.5</f>
        <v>76.065640000000002</v>
      </c>
      <c r="Q13" s="3">
        <f>6435.2-1892.705892</f>
        <v>4542.4941079999999</v>
      </c>
      <c r="R13" s="3">
        <f>AVERAGE(3.94,4.12,4.2,3.84)</f>
        <v>4.0250000000000004</v>
      </c>
      <c r="S13" s="3">
        <f t="shared" ref="S13:S14" si="7">R13^2*9.8*0.5</f>
        <v>79.383062500000023</v>
      </c>
    </row>
    <row r="14" spans="1:19">
      <c r="A14" s="3">
        <f>6435.2-2839.058838</f>
        <v>3596.1411619999999</v>
      </c>
      <c r="B14" s="3">
        <v>3.5</v>
      </c>
      <c r="C14" s="3">
        <f>(B14^2)*9.8*0.5</f>
        <v>60.025000000000006</v>
      </c>
      <c r="E14" s="3">
        <f>6435.2-2839.058838</f>
        <v>3596.1411619999999</v>
      </c>
      <c r="F14" s="3">
        <v>3.42</v>
      </c>
      <c r="G14" s="3">
        <f t="shared" si="4"/>
        <v>57.312359999999998</v>
      </c>
      <c r="I14" s="3">
        <f>6435.2-2839.058838</f>
        <v>3596.1411619999999</v>
      </c>
      <c r="J14" s="3">
        <v>3.6</v>
      </c>
      <c r="K14" s="3">
        <f t="shared" si="5"/>
        <v>63.504000000000012</v>
      </c>
      <c r="M14" s="3">
        <f>6435.2-2839.058838</f>
        <v>3596.1411619999999</v>
      </c>
      <c r="N14" s="3">
        <v>3.42</v>
      </c>
      <c r="O14" s="3">
        <f t="shared" si="6"/>
        <v>57.312359999999998</v>
      </c>
      <c r="Q14" s="3">
        <f>6435.2-2839.058838</f>
        <v>3596.1411619999999</v>
      </c>
      <c r="R14" s="3">
        <f>AVERAGE(3.42,3.5,3.6,3.42)</f>
        <v>3.4849999999999999</v>
      </c>
      <c r="S14" s="3">
        <f t="shared" si="7"/>
        <v>59.511602500000002</v>
      </c>
    </row>
    <row r="15" spans="1:19">
      <c r="A15" s="3">
        <f>6435.2-3785.411784</f>
        <v>2649.7882159999999</v>
      </c>
      <c r="B15" s="3" t="s">
        <v>9</v>
      </c>
      <c r="C15" s="3">
        <v>1.8161</v>
      </c>
      <c r="E15" s="3">
        <f>6435.2-3785.411784</f>
        <v>2649.7882159999999</v>
      </c>
      <c r="F15" s="3" t="s">
        <v>9</v>
      </c>
      <c r="G15" s="3">
        <v>1.8161</v>
      </c>
      <c r="I15" s="3">
        <f>6435.2-3785.411784</f>
        <v>2649.7882159999999</v>
      </c>
      <c r="J15" s="3" t="s">
        <v>10</v>
      </c>
      <c r="K15" s="3">
        <v>1.8288</v>
      </c>
      <c r="M15" s="3">
        <f>6435.2-3785.411784</f>
        <v>2649.7882159999999</v>
      </c>
      <c r="N15" s="3" t="s">
        <v>10</v>
      </c>
      <c r="O15" s="3">
        <v>1.8288</v>
      </c>
      <c r="Q15" s="3">
        <f>6435.2-3785.411784</f>
        <v>2649.7882159999999</v>
      </c>
      <c r="R15" s="3" t="s">
        <v>11</v>
      </c>
      <c r="S15" s="3">
        <v>1.8224499999999999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Hermione Grainger</cp:lastModifiedBy>
  <dcterms:created xsi:type="dcterms:W3CDTF">2012-11-21T22:49:52Z</dcterms:created>
  <dcterms:modified xsi:type="dcterms:W3CDTF">2013-05-30T17:40:47Z</dcterms:modified>
</cp:coreProperties>
</file>