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95" windowWidth="85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<sst xmlns="http://schemas.openxmlformats.org/spreadsheetml/2006/main" count="15" uniqueCount="8">
  <si>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Velocity (degrees/sec)</t>
  </si>
  <si>
    <t>Uncertainty</t>
  </si>
  <si>
    <t>mass (g)</t>
  </si>
  <si>
    <t>Time to complete flip (s)</t>
  </si>
  <si>
    <t>angular momentum (kg * m2/s) (L=RMV)</t>
  </si>
  <si>
    <t>radius (m) (Shoulder to knee)</t>
  </si>
  <si>
    <t>±981</t>
  </si>
  <si>
    <t>% Error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</si>
</sst>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"/>
  </numFmts>
  <fonts count="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opperplate Gothic Light"/>
      <family val="2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15" applyFont="1" applyBorder="1" applyAlignment="1">
      <alignment/>
    </xf>
    <xf numFmtId="164" fontId="5" fillId="2" borderId="1" xfId="15" applyNumberFormat="1" applyFont="1" applyBorder="1" applyAlignment="1">
      <alignment/>
    </xf>
    <xf numFmtId="1" fontId="5" fillId="2" borderId="1" xfId="15" applyNumberFormat="1" applyFont="1" applyBorder="1" applyAlignment="1">
      <alignment/>
    </xf>
    <xf numFmtId="0" fontId="5" fillId="3" borderId="1" xfId="16" applyFont="1" applyBorder="1" applyAlignment="1">
      <alignment/>
    </xf>
    <xf numFmtId="164" fontId="5" fillId="3" borderId="1" xfId="16" applyNumberFormat="1" applyFont="1" applyBorder="1" applyAlignment="1">
      <alignment/>
    </xf>
    <xf numFmtId="1" fontId="5" fillId="3" borderId="1" xfId="16" applyNumberFormat="1" applyFont="1" applyBorder="1" applyAlignment="1">
      <alignment/>
    </xf>
    <xf numFmtId="165" fontId="5" fillId="3" borderId="1" xfId="16" applyNumberFormat="1" applyFont="1" applyBorder="1" applyAlignment="1">
      <alignment/>
    </xf>
    <xf numFmtId="165" fontId="5" fillId="4" borderId="1" xfId="17" applyNumberFormat="1" applyFont="1" applyBorder="1" applyAlignment="1">
      <alignment/>
    </xf>
    <xf numFmtId="164" fontId="5" fillId="4" borderId="1" xfId="17" applyNumberFormat="1" applyFont="1" applyBorder="1" applyAlignment="1">
      <alignment/>
    </xf>
    <xf numFmtId="1" fontId="5" fillId="4" borderId="1" xfId="17" applyNumberFormat="1" applyFont="1" applyBorder="1" applyAlignment="1">
      <alignment/>
    </xf>
    <xf numFmtId="165" fontId="5" fillId="5" borderId="1" xfId="18" applyNumberFormat="1" applyFont="1" applyBorder="1" applyAlignment="1">
      <alignment/>
    </xf>
    <xf numFmtId="164" fontId="5" fillId="5" borderId="1" xfId="18" applyNumberFormat="1" applyFont="1" applyBorder="1" applyAlignment="1">
      <alignment/>
    </xf>
    <xf numFmtId="1" fontId="5" fillId="5" borderId="1" xfId="18" applyNumberFormat="1" applyFont="1" applyBorder="1" applyAlignment="1">
      <alignment/>
    </xf>
    <xf numFmtId="1" fontId="0" fillId="0" borderId="0" xfId="0" applyNumberFormat="1" applyAlignment="1">
      <alignment/>
    </xf>
    <xf numFmtId="166" fontId="5" fillId="2" borderId="1" xfId="15" applyNumberFormat="1" applyFont="1" applyBorder="1" applyAlignment="1">
      <alignment/>
    </xf>
    <xf numFmtId="166" fontId="5" fillId="3" borderId="1" xfId="16" applyNumberFormat="1" applyFont="1" applyBorder="1" applyAlignment="1">
      <alignment/>
    </xf>
    <xf numFmtId="166" fontId="5" fillId="4" borderId="1" xfId="17" applyNumberFormat="1" applyFont="1" applyBorder="1" applyAlignment="1">
      <alignment/>
    </xf>
    <xf numFmtId="166" fontId="5" fillId="5" borderId="1" xfId="18" applyNumberFormat="1" applyFont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2" borderId="1" xfId="15" applyFont="1" applyBorder="1" applyAlignment="1">
      <alignment horizontal="right"/>
    </xf>
    <xf numFmtId="0" fontId="5" fillId="3" borderId="1" xfId="16" applyFont="1" applyBorder="1" applyAlignment="1">
      <alignment horizontal="right"/>
    </xf>
    <xf numFmtId="0" fontId="5" fillId="4" borderId="1" xfId="17" applyFont="1" applyBorder="1" applyAlignment="1">
      <alignment horizontal="right"/>
    </xf>
    <xf numFmtId="0" fontId="5" fillId="5" borderId="1" xfId="18" applyFont="1" applyBorder="1" applyAlignment="1">
      <alignment horizontal="right"/>
    </xf>
    <xf numFmtId="10" fontId="5" fillId="2" borderId="1" xfId="15" applyNumberFormat="1" applyFont="1" applyBorder="1" applyAlignment="1">
      <alignment/>
    </xf>
    <xf numFmtId="10" fontId="5" fillId="3" borderId="1" xfId="16" applyNumberFormat="1" applyFont="1" applyBorder="1" applyAlignment="1">
      <alignment/>
    </xf>
    <xf numFmtId="10" fontId="5" fillId="4" borderId="1" xfId="17" applyNumberFormat="1" applyFont="1" applyBorder="1" applyAlignment="1">
      <alignment/>
    </xf>
    <xf numFmtId="10" fontId="5" fillId="5" borderId="1" xfId="18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Border="1" applyAlignment="1">
      <alignment horizontal="center" wrapText="1"/>
    </xf>
  </cellXfs>
  <cellStyles count="10">
    <cellStyle name="Normal" xfId="0"/>
    <cellStyle name="Accent1 - 60%" xfId="15"/>
    <cellStyle name="Accent2 - 60%" xfId="16"/>
    <cellStyle name="Accent3 - 60%" xfId="17"/>
    <cellStyle name="Accent6 - 60%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C1">
      <selection activeCell="F11" sqref="F11"/>
    </sheetView>
  </sheetViews>
  <sheetFormatPr defaultColWidth="8.8515625" defaultRowHeight="15"/>
  <cols>
    <col min="1" max="1" width="15.140625" style="0" customWidth="1"/>
    <col min="2" max="2" width="13.421875" style="0" customWidth="1"/>
    <col min="3" max="3" width="10.421875" style="0" bestFit="1" customWidth="1"/>
    <col min="4" max="4" width="12.140625" style="0" customWidth="1"/>
    <col min="5" max="5" width="13.421875" style="0" customWidth="1"/>
    <col min="6" max="6" width="15.8515625" style="0" customWidth="1"/>
    <col min="7" max="7" width="11.140625" style="0" bestFit="1" customWidth="1"/>
    <col min="8" max="8" width="12.00390625" style="0" bestFit="1" customWidth="1"/>
    <col min="9" max="9" width="12.00390625" style="0" customWidth="1"/>
    <col min="10" max="10" width="30.00390625" style="0" bestFit="1" customWidth="1"/>
    <col min="11" max="11" width="29.140625" style="0" bestFit="1" customWidth="1"/>
    <col min="12" max="12" width="12.00390625" style="0" bestFit="1" customWidth="1"/>
    <col min="13" max="13" width="35.28125" style="0" bestFit="1" customWidth="1"/>
    <col min="14" max="14" width="24.7109375" style="0" bestFit="1" customWidth="1"/>
    <col min="15" max="15" width="15.8515625" style="0" bestFit="1" customWidth="1"/>
    <col min="16" max="16" width="12.00390625" style="0" customWidth="1"/>
    <col min="17" max="18" width="18.7109375" style="0" bestFit="1" customWidth="1"/>
    <col min="19" max="16384" width="11.421875" style="0" customWidth="1"/>
  </cols>
  <sheetData>
    <row r="1" spans="1:7" ht="60" customHeight="1">
      <c r="A1" s="29" t="s">
        <v>3</v>
      </c>
      <c r="B1" s="30" t="s">
        <v>0</v>
      </c>
      <c r="C1" s="30" t="s">
        <v>2</v>
      </c>
      <c r="D1" s="30" t="s">
        <v>5</v>
      </c>
      <c r="E1" s="32" t="s">
        <v>4</v>
      </c>
      <c r="F1" s="31" t="s">
        <v>1</v>
      </c>
      <c r="G1" s="31" t="s">
        <v>7</v>
      </c>
    </row>
    <row r="2" spans="1:7" ht="15">
      <c r="A2" s="1">
        <v>0.85084</v>
      </c>
      <c r="B2" s="15">
        <f>270/A2</f>
        <v>317.333458699638</v>
      </c>
      <c r="C2" s="3">
        <v>110</v>
      </c>
      <c r="D2" s="2">
        <v>1.016</v>
      </c>
      <c r="E2" s="3">
        <f>B2*C2*D2</f>
        <v>35465.187344271544</v>
      </c>
      <c r="F2" s="21" t="s">
        <v>6</v>
      </c>
      <c r="G2" s="25">
        <f>981/E2</f>
        <v>0.027660928179432116</v>
      </c>
    </row>
    <row r="3" spans="1:7" ht="15">
      <c r="A3" s="1">
        <v>0.88423</v>
      </c>
      <c r="B3" s="15">
        <f aca="true" t="shared" si="0" ref="B3:B9">270/A3</f>
        <v>305.3504178777015</v>
      </c>
      <c r="C3" s="3">
        <v>110</v>
      </c>
      <c r="D3" s="2">
        <v>1.0173</v>
      </c>
      <c r="E3" s="3">
        <f aca="true" t="shared" si="1" ref="E3:E9">B3*C3*D3</f>
        <v>34169.627811768434</v>
      </c>
      <c r="F3" s="21" t="s">
        <v>6</v>
      </c>
      <c r="G3" s="25">
        <f aca="true" t="shared" si="2" ref="G3:G9">981/E3</f>
        <v>0.028709706918789782</v>
      </c>
    </row>
    <row r="4" spans="1:7" ht="15">
      <c r="A4" s="4">
        <v>0.76748</v>
      </c>
      <c r="B4" s="16">
        <f t="shared" si="0"/>
        <v>351.80069838953455</v>
      </c>
      <c r="C4" s="6">
        <v>110</v>
      </c>
      <c r="D4" s="5">
        <v>0.9295</v>
      </c>
      <c r="E4" s="6">
        <f t="shared" si="1"/>
        <v>35969.86240683796</v>
      </c>
      <c r="F4" s="22" t="s">
        <v>6</v>
      </c>
      <c r="G4" s="26">
        <f t="shared" si="2"/>
        <v>0.027272831597307125</v>
      </c>
    </row>
    <row r="5" spans="1:7" ht="15">
      <c r="A5" s="7">
        <v>0.75442</v>
      </c>
      <c r="B5" s="16">
        <f t="shared" si="0"/>
        <v>357.89083004162137</v>
      </c>
      <c r="C5" s="6">
        <v>110</v>
      </c>
      <c r="D5" s="5">
        <v>0.9343</v>
      </c>
      <c r="E5" s="6">
        <f t="shared" si="1"/>
        <v>36781.51427586756</v>
      </c>
      <c r="F5" s="22" t="s">
        <v>6</v>
      </c>
      <c r="G5" s="26">
        <f t="shared" si="2"/>
        <v>0.026671006327861724</v>
      </c>
    </row>
    <row r="6" spans="1:7" ht="15">
      <c r="A6" s="8">
        <v>0.7006999999999994</v>
      </c>
      <c r="B6" s="17">
        <f t="shared" si="0"/>
        <v>385.3289567575285</v>
      </c>
      <c r="C6" s="10">
        <v>110</v>
      </c>
      <c r="D6" s="9">
        <v>0.8279</v>
      </c>
      <c r="E6" s="10">
        <f t="shared" si="1"/>
        <v>35091.52276295136</v>
      </c>
      <c r="F6" s="23" t="s">
        <v>6</v>
      </c>
      <c r="G6" s="27">
        <f t="shared" si="2"/>
        <v>0.027955469662197505</v>
      </c>
    </row>
    <row r="7" spans="1:7" ht="15">
      <c r="A7" s="8">
        <v>0.7340666666600004</v>
      </c>
      <c r="B7" s="17">
        <f t="shared" si="0"/>
        <v>367.81400418098076</v>
      </c>
      <c r="C7" s="10">
        <v>110</v>
      </c>
      <c r="D7" s="9">
        <v>0.8425</v>
      </c>
      <c r="E7" s="10">
        <f t="shared" si="1"/>
        <v>34087.162837472395</v>
      </c>
      <c r="F7" s="23" t="s">
        <v>6</v>
      </c>
      <c r="G7" s="27">
        <f t="shared" si="2"/>
        <v>0.0287791625450733</v>
      </c>
    </row>
    <row r="8" spans="1:7" ht="15" customHeight="1">
      <c r="A8" s="11">
        <v>0.4338111111100007</v>
      </c>
      <c r="B8" s="18">
        <f t="shared" si="0"/>
        <v>622.3906974377533</v>
      </c>
      <c r="C8" s="13">
        <v>110</v>
      </c>
      <c r="D8" s="12">
        <v>0.5104</v>
      </c>
      <c r="E8" s="13">
        <f t="shared" si="1"/>
        <v>34943.503316945214</v>
      </c>
      <c r="F8" s="24" t="s">
        <v>6</v>
      </c>
      <c r="G8" s="28">
        <f t="shared" si="2"/>
        <v>0.028073888044427474</v>
      </c>
    </row>
    <row r="9" spans="1:7" ht="15">
      <c r="A9" s="11">
        <v>0.48384444443999985</v>
      </c>
      <c r="B9" s="18">
        <f t="shared" si="0"/>
        <v>558.0305883484871</v>
      </c>
      <c r="C9" s="13">
        <v>110</v>
      </c>
      <c r="D9" s="12">
        <v>0.5481</v>
      </c>
      <c r="E9" s="13">
        <f t="shared" si="1"/>
        <v>33644.22220211864</v>
      </c>
      <c r="F9" s="24" t="s">
        <v>6</v>
      </c>
      <c r="G9" s="28">
        <f t="shared" si="2"/>
        <v>0.02915805258051781</v>
      </c>
    </row>
    <row r="25" ht="15">
      <c r="N25" s="14">
        <f>AVERAGE(E2:E9)</f>
        <v>35019.07536977914</v>
      </c>
    </row>
    <row r="26" spans="14:15" ht="15">
      <c r="N26" s="19">
        <f>((E2-N25)/N25)</f>
        <v>0.012739113462641397</v>
      </c>
      <c r="O26" s="20">
        <f>N26</f>
        <v>0.012739113462641397</v>
      </c>
    </row>
    <row r="27" spans="14:15" ht="15">
      <c r="N27" s="19">
        <f>((E3-N25)/N25)</f>
        <v>-0.024256710065616454</v>
      </c>
      <c r="O27" s="20">
        <f aca="true" t="shared" si="3" ref="O27:O33">N27</f>
        <v>-0.024256710065616454</v>
      </c>
    </row>
    <row r="28" spans="14:15" ht="15">
      <c r="N28" s="19">
        <f>((E4-N25)/N25)</f>
        <v>0.0271505465812308</v>
      </c>
      <c r="O28" s="20">
        <f t="shared" si="3"/>
        <v>0.0271505465812308</v>
      </c>
    </row>
    <row r="29" spans="14:15" ht="15">
      <c r="N29" s="19">
        <f>((E5-N25)/N25)</f>
        <v>0.050327968042507915</v>
      </c>
      <c r="O29" s="20">
        <f t="shared" si="3"/>
        <v>0.050327968042507915</v>
      </c>
    </row>
    <row r="30" spans="14:15" ht="15">
      <c r="N30" s="19">
        <f>((E6-N25)/N25)</f>
        <v>0.0020687980024379792</v>
      </c>
      <c r="O30" s="20">
        <f t="shared" si="3"/>
        <v>0.0020687980024379792</v>
      </c>
    </row>
    <row r="31" spans="14:15" ht="15">
      <c r="N31" s="19">
        <f>((E7-N25)/N25)</f>
        <v>-0.026611568765489636</v>
      </c>
      <c r="O31" s="20">
        <f t="shared" si="3"/>
        <v>-0.026611568765489636</v>
      </c>
    </row>
    <row r="32" spans="14:15" ht="15">
      <c r="N32" s="19">
        <f>((E8-N25)/N25)</f>
        <v>-0.0021580253629180594</v>
      </c>
      <c r="O32" s="20">
        <f t="shared" si="3"/>
        <v>-0.0021580253629180594</v>
      </c>
    </row>
    <row r="33" spans="14:15" ht="15">
      <c r="N33" s="19">
        <f>((E9-N25)/N25)</f>
        <v>-0.03926012189479374</v>
      </c>
      <c r="O33" s="20">
        <f t="shared" si="3"/>
        <v>-0.03926012189479374</v>
      </c>
    </row>
    <row r="34" ht="15">
      <c r="N34" s="14"/>
    </row>
    <row r="36" spans="14:15" ht="15">
      <c r="N36" s="14">
        <f aca="true" t="shared" si="4" ref="N36:N43">E2-35019</f>
        <v>446.18734427154413</v>
      </c>
      <c r="O36">
        <f>((MAX(E2:E9)-MIN(E2:E9))/2)</f>
        <v>1568.6460368744592</v>
      </c>
    </row>
    <row r="37" ht="15">
      <c r="N37" s="14">
        <f t="shared" si="4"/>
        <v>-849.3721882315658</v>
      </c>
    </row>
    <row r="38" ht="15">
      <c r="N38" s="14">
        <f t="shared" si="4"/>
        <v>950.8624068379577</v>
      </c>
    </row>
    <row r="39" ht="15">
      <c r="N39" s="14">
        <f t="shared" si="4"/>
        <v>1762.5142758675574</v>
      </c>
    </row>
    <row r="40" ht="15">
      <c r="N40" s="14">
        <f t="shared" si="4"/>
        <v>72.52276295136107</v>
      </c>
    </row>
    <row r="41" ht="15">
      <c r="N41" s="14">
        <f t="shared" si="4"/>
        <v>-931.837162527605</v>
      </c>
    </row>
    <row r="42" ht="15">
      <c r="N42" s="14">
        <f t="shared" si="4"/>
        <v>-75.49668305478554</v>
      </c>
    </row>
    <row r="43" ht="15">
      <c r="N43" s="14">
        <f t="shared" si="4"/>
        <v>-1374.777797881361</v>
      </c>
    </row>
    <row r="44" ht="15">
      <c r="N44" s="14">
        <f>STDEVP(N36:N43)</f>
        <v>981.0967011189923</v>
      </c>
    </row>
    <row r="45" ht="15">
      <c r="O45" s="20"/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Menacho</dc:creator>
  <cp:keywords/>
  <dc:description/>
  <cp:lastModifiedBy>physics</cp:lastModifiedBy>
  <dcterms:created xsi:type="dcterms:W3CDTF">2010-11-21T21:54:44Z</dcterms:created>
  <dcterms:modified xsi:type="dcterms:W3CDTF">2011-05-26T15:09:43Z</dcterms:modified>
  <cp:category/>
  <cp:version/>
  <cp:contentType/>
  <cp:contentStatus/>
</cp:coreProperties>
</file>