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175" windowHeight="3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<sst xmlns="http://schemas.openxmlformats.org/spreadsheetml/2006/main" count="35" uniqueCount="20">
  <si>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Centimeters</t>
  </si>
  <si>
    <t>Newtons</t>
  </si>
  <si>
    <t xml:space="preserve"> </t>
  </si>
  <si>
    <t>orig. (dist)</t>
  </si>
  <si>
    <t>x 2.54 = cm</t>
  </si>
  <si>
    <t>orig.</t>
  </si>
  <si>
    <t>orig. dist.</t>
  </si>
  <si>
    <t xml:space="preserve"> -24.1935 (yard stick was offset originally)</t>
  </si>
  <si>
    <t xml:space="preserve"> - 21.59 (yard stick was offset)</t>
  </si>
  <si>
    <t>inches</t>
  </si>
  <si>
    <t>x 2.54</t>
  </si>
  <si>
    <t>orig</t>
  </si>
  <si>
    <t>kg</t>
  </si>
  <si>
    <t>(x 9.81)</t>
  </si>
  <si>
    <t xml:space="preserve">     x7 = final</t>
  </si>
  <si>
    <t>Force (Newtons)</t>
  </si>
  <si>
    <t>Distance (centimeters)</t>
  </si>
  <si>
    <t>Standard Bow</t>
  </si>
  <si>
    <t>Recurve Bow</t>
  </si>
  <si>
    <t>Compound Bow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</si>
</sst>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Compound Bow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375"/>
          <c:w val="0.91775"/>
          <c:h val="0.7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Sheet1!$K$70</c:f>
              <c:strCache>
                <c:ptCount val="1"/>
                <c:pt idx="0">
                  <c:v>Force (Newtons)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errBars>
            <c:errDir val="y"/>
            <c:errBarType val="both"/>
            <c:errValType val="fixedVal"/>
            <c:val val="7"/>
            <c:noEndCap val="0"/>
          </c:errBars>
          <c:xVal>
            <c:numRef>
              <c:f>Sheet1!$J$71:$J$89</c:f>
              <c:numCache>
                <c:ptCount val="19"/>
                <c:pt idx="0">
                  <c:v>0</c:v>
                </c:pt>
                <c:pt idx="1">
                  <c:v>8.5725</c:v>
                </c:pt>
                <c:pt idx="2">
                  <c:v>12.065</c:v>
                </c:pt>
                <c:pt idx="3">
                  <c:v>13.6525</c:v>
                </c:pt>
                <c:pt idx="4">
                  <c:v>17.78</c:v>
                </c:pt>
                <c:pt idx="5">
                  <c:v>17.145</c:v>
                </c:pt>
                <c:pt idx="6">
                  <c:v>22.86</c:v>
                </c:pt>
                <c:pt idx="7">
                  <c:v>29.21</c:v>
                </c:pt>
                <c:pt idx="8">
                  <c:v>30.7975</c:v>
                </c:pt>
                <c:pt idx="9">
                  <c:v>33.3375</c:v>
                </c:pt>
                <c:pt idx="10">
                  <c:v>24.13</c:v>
                </c:pt>
                <c:pt idx="11">
                  <c:v>26.67</c:v>
                </c:pt>
                <c:pt idx="12">
                  <c:v>32.385</c:v>
                </c:pt>
                <c:pt idx="13">
                  <c:v>28.2575</c:v>
                </c:pt>
                <c:pt idx="14">
                  <c:v>21.59</c:v>
                </c:pt>
                <c:pt idx="15">
                  <c:v>25.4</c:v>
                </c:pt>
                <c:pt idx="16">
                  <c:v>4.445</c:v>
                </c:pt>
                <c:pt idx="17">
                  <c:v>1.905</c:v>
                </c:pt>
                <c:pt idx="18">
                  <c:v>6.985</c:v>
                </c:pt>
              </c:numCache>
            </c:numRef>
          </c:xVal>
          <c:yVal>
            <c:numRef>
              <c:f>Sheet1!$K$71:$K$89</c:f>
              <c:numCache>
                <c:ptCount val="19"/>
                <c:pt idx="0">
                  <c:v>0</c:v>
                </c:pt>
                <c:pt idx="1">
                  <c:v>70</c:v>
                </c:pt>
                <c:pt idx="2">
                  <c:v>89.60000000000001</c:v>
                </c:pt>
                <c:pt idx="3">
                  <c:v>107.8</c:v>
                </c:pt>
                <c:pt idx="4">
                  <c:v>119.70000000000002</c:v>
                </c:pt>
                <c:pt idx="5">
                  <c:v>115.5</c:v>
                </c:pt>
                <c:pt idx="6">
                  <c:v>101.5</c:v>
                </c:pt>
                <c:pt idx="7">
                  <c:v>77.07</c:v>
                </c:pt>
                <c:pt idx="8">
                  <c:v>63</c:v>
                </c:pt>
                <c:pt idx="9">
                  <c:v>73.5</c:v>
                </c:pt>
                <c:pt idx="10">
                  <c:v>100.8</c:v>
                </c:pt>
                <c:pt idx="11">
                  <c:v>95.89999999999999</c:v>
                </c:pt>
                <c:pt idx="12">
                  <c:v>68.60000000000001</c:v>
                </c:pt>
                <c:pt idx="13">
                  <c:v>81.2</c:v>
                </c:pt>
                <c:pt idx="14">
                  <c:v>108.5</c:v>
                </c:pt>
                <c:pt idx="15">
                  <c:v>100.10000000000001</c:v>
                </c:pt>
                <c:pt idx="16">
                  <c:v>36.47</c:v>
                </c:pt>
                <c:pt idx="17">
                  <c:v>16.66</c:v>
                </c:pt>
                <c:pt idx="18">
                  <c:v>56.35000000000001</c:v>
                </c:pt>
              </c:numCache>
            </c:numRef>
          </c:yVal>
          <c:smooth val="0"/>
        </c:ser>
        <c:axId val="14109110"/>
        <c:axId val="59873127"/>
      </c:scatterChart>
      <c:valAx>
        <c:axId val="141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73127"/>
        <c:crosses val="autoZero"/>
        <c:crossBetween val="midCat"/>
        <c:dispUnits/>
      </c:valAx>
      <c:valAx>
        <c:axId val="5987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091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Standard Bow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"/>
          <c:w val="0.92975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Sheet1!$K$34</c:f>
              <c:strCache>
                <c:ptCount val="1"/>
                <c:pt idx="0">
                  <c:v>Force (Newtons)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Sheet1!$J$35:$J$62</c:f>
              <c:numCache>
                <c:ptCount val="28"/>
                <c:pt idx="0">
                  <c:v>0</c:v>
                </c:pt>
                <c:pt idx="1">
                  <c:v>1.8415</c:v>
                </c:pt>
                <c:pt idx="2">
                  <c:v>2.7940000000000005</c:v>
                </c:pt>
                <c:pt idx="3">
                  <c:v>4.064</c:v>
                </c:pt>
                <c:pt idx="4">
                  <c:v>5.334</c:v>
                </c:pt>
                <c:pt idx="5">
                  <c:v>6.2865</c:v>
                </c:pt>
                <c:pt idx="6">
                  <c:v>7.874000000000002</c:v>
                </c:pt>
                <c:pt idx="7">
                  <c:v>9.143999999999998</c:v>
                </c:pt>
                <c:pt idx="8">
                  <c:v>10.414000000000001</c:v>
                </c:pt>
                <c:pt idx="9">
                  <c:v>12.0015</c:v>
                </c:pt>
                <c:pt idx="10">
                  <c:v>13.271500000000003</c:v>
                </c:pt>
                <c:pt idx="11">
                  <c:v>15.176499999999997</c:v>
                </c:pt>
                <c:pt idx="12">
                  <c:v>16.764000000000003</c:v>
                </c:pt>
                <c:pt idx="13">
                  <c:v>18.3515</c:v>
                </c:pt>
                <c:pt idx="14">
                  <c:v>19.939</c:v>
                </c:pt>
                <c:pt idx="15">
                  <c:v>21.5265</c:v>
                </c:pt>
                <c:pt idx="16">
                  <c:v>23.113999999999997</c:v>
                </c:pt>
                <c:pt idx="17">
                  <c:v>24.701500000000003</c:v>
                </c:pt>
                <c:pt idx="18">
                  <c:v>26.289</c:v>
                </c:pt>
                <c:pt idx="19">
                  <c:v>27.8765</c:v>
                </c:pt>
                <c:pt idx="20">
                  <c:v>29.7815</c:v>
                </c:pt>
                <c:pt idx="21">
                  <c:v>29.7815</c:v>
                </c:pt>
                <c:pt idx="22">
                  <c:v>32.9565</c:v>
                </c:pt>
                <c:pt idx="23">
                  <c:v>34.544000000000004</c:v>
                </c:pt>
                <c:pt idx="24">
                  <c:v>35.814</c:v>
                </c:pt>
                <c:pt idx="25">
                  <c:v>37.084</c:v>
                </c:pt>
                <c:pt idx="26">
                  <c:v>38.6715</c:v>
                </c:pt>
                <c:pt idx="27">
                  <c:v>39.941500000000005</c:v>
                </c:pt>
              </c:numCache>
            </c:numRef>
          </c:xVal>
          <c:yVal>
            <c:numRef>
              <c:f>Sheet1!$K$35:$K$62</c:f>
              <c:numCache>
                <c:ptCount val="28"/>
                <c:pt idx="0">
                  <c:v>0</c:v>
                </c:pt>
                <c:pt idx="1">
                  <c:v>9.81</c:v>
                </c:pt>
                <c:pt idx="2">
                  <c:v>14.715</c:v>
                </c:pt>
                <c:pt idx="3">
                  <c:v>19.62</c:v>
                </c:pt>
                <c:pt idx="4">
                  <c:v>24.525000000000002</c:v>
                </c:pt>
                <c:pt idx="5">
                  <c:v>29.43</c:v>
                </c:pt>
                <c:pt idx="6">
                  <c:v>34.335</c:v>
                </c:pt>
                <c:pt idx="7">
                  <c:v>39.24</c:v>
                </c:pt>
                <c:pt idx="8">
                  <c:v>44.145</c:v>
                </c:pt>
                <c:pt idx="9">
                  <c:v>49.050000000000004</c:v>
                </c:pt>
                <c:pt idx="10">
                  <c:v>53.955000000000005</c:v>
                </c:pt>
                <c:pt idx="11">
                  <c:v>58.86</c:v>
                </c:pt>
                <c:pt idx="12">
                  <c:v>63.765</c:v>
                </c:pt>
                <c:pt idx="13">
                  <c:v>68.67</c:v>
                </c:pt>
                <c:pt idx="14">
                  <c:v>73.575</c:v>
                </c:pt>
                <c:pt idx="15">
                  <c:v>78.48</c:v>
                </c:pt>
                <c:pt idx="16">
                  <c:v>83.385</c:v>
                </c:pt>
                <c:pt idx="17">
                  <c:v>88.29</c:v>
                </c:pt>
                <c:pt idx="18">
                  <c:v>93.19500000000001</c:v>
                </c:pt>
                <c:pt idx="19">
                  <c:v>98.10000000000001</c:v>
                </c:pt>
                <c:pt idx="20">
                  <c:v>103.00500000000001</c:v>
                </c:pt>
                <c:pt idx="21">
                  <c:v>107.91000000000001</c:v>
                </c:pt>
                <c:pt idx="22">
                  <c:v>112.81500000000001</c:v>
                </c:pt>
                <c:pt idx="23">
                  <c:v>117.72</c:v>
                </c:pt>
                <c:pt idx="24">
                  <c:v>122.625</c:v>
                </c:pt>
                <c:pt idx="25">
                  <c:v>127.53</c:v>
                </c:pt>
                <c:pt idx="26">
                  <c:v>132.435</c:v>
                </c:pt>
                <c:pt idx="27">
                  <c:v>137.34</c:v>
                </c:pt>
              </c:numCache>
            </c:numRef>
          </c:yVal>
          <c:smooth val="0"/>
        </c:ser>
        <c:axId val="1987232"/>
        <c:axId val="17885089"/>
      </c:scatterChart>
      <c:valAx>
        <c:axId val="19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089"/>
        <c:crosses val="autoZero"/>
        <c:crossBetween val="midCat"/>
        <c:dispUnits/>
      </c:valAx>
      <c:valAx>
        <c:axId val="1788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72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Recurve Bow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3"/>
          <c:w val="0.9087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Sheet1!$K$3</c:f>
              <c:strCache>
                <c:ptCount val="1"/>
                <c:pt idx="0">
                  <c:v>Force (Newtons)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Sheet1!$J$4:$J$31</c:f>
              <c:numCache>
                <c:ptCount val="28"/>
                <c:pt idx="0">
                  <c:v>0</c:v>
                </c:pt>
                <c:pt idx="1">
                  <c:v>1.5875000000000021</c:v>
                </c:pt>
                <c:pt idx="2">
                  <c:v>2.2225</c:v>
                </c:pt>
                <c:pt idx="3">
                  <c:v>3.1750000000000007</c:v>
                </c:pt>
                <c:pt idx="4">
                  <c:v>4.127500000000001</c:v>
                </c:pt>
                <c:pt idx="5">
                  <c:v>5.080000000000002</c:v>
                </c:pt>
                <c:pt idx="6">
                  <c:v>6.032499999999999</c:v>
                </c:pt>
                <c:pt idx="7">
                  <c:v>7.302500000000002</c:v>
                </c:pt>
                <c:pt idx="8">
                  <c:v>8.254999999999999</c:v>
                </c:pt>
                <c:pt idx="9">
                  <c:v>9.525000000000002</c:v>
                </c:pt>
                <c:pt idx="10">
                  <c:v>11.1125</c:v>
                </c:pt>
                <c:pt idx="11">
                  <c:v>12.382500000000004</c:v>
                </c:pt>
                <c:pt idx="12">
                  <c:v>13.6525</c:v>
                </c:pt>
                <c:pt idx="13">
                  <c:v>16.827500000000004</c:v>
                </c:pt>
                <c:pt idx="14">
                  <c:v>15.239999999999998</c:v>
                </c:pt>
                <c:pt idx="15">
                  <c:v>18.415000000000003</c:v>
                </c:pt>
                <c:pt idx="16">
                  <c:v>20.320000000000004</c:v>
                </c:pt>
                <c:pt idx="17">
                  <c:v>21.907500000000002</c:v>
                </c:pt>
                <c:pt idx="18">
                  <c:v>23.495</c:v>
                </c:pt>
                <c:pt idx="19">
                  <c:v>25.0825</c:v>
                </c:pt>
                <c:pt idx="20">
                  <c:v>26.669999999999998</c:v>
                </c:pt>
                <c:pt idx="21">
                  <c:v>28.575</c:v>
                </c:pt>
                <c:pt idx="22">
                  <c:v>30.797500000000003</c:v>
                </c:pt>
                <c:pt idx="23">
                  <c:v>32.385000000000005</c:v>
                </c:pt>
                <c:pt idx="24">
                  <c:v>33.9725</c:v>
                </c:pt>
                <c:pt idx="25">
                  <c:v>35.56</c:v>
                </c:pt>
                <c:pt idx="26">
                  <c:v>37.14750000000001</c:v>
                </c:pt>
                <c:pt idx="27">
                  <c:v>38.735</c:v>
                </c:pt>
              </c:numCache>
            </c:numRef>
          </c:xVal>
          <c:yVal>
            <c:numRef>
              <c:f>Sheet1!$K$4:$K$31</c:f>
              <c:numCache>
                <c:ptCount val="28"/>
                <c:pt idx="0">
                  <c:v>0</c:v>
                </c:pt>
                <c:pt idx="1">
                  <c:v>9.81</c:v>
                </c:pt>
                <c:pt idx="2">
                  <c:v>14.715</c:v>
                </c:pt>
                <c:pt idx="3">
                  <c:v>19.62</c:v>
                </c:pt>
                <c:pt idx="4">
                  <c:v>24.525000000000002</c:v>
                </c:pt>
                <c:pt idx="5">
                  <c:v>29.43</c:v>
                </c:pt>
                <c:pt idx="6">
                  <c:v>34.335</c:v>
                </c:pt>
                <c:pt idx="7">
                  <c:v>39.24</c:v>
                </c:pt>
                <c:pt idx="8">
                  <c:v>44.145</c:v>
                </c:pt>
                <c:pt idx="9">
                  <c:v>49.050000000000004</c:v>
                </c:pt>
                <c:pt idx="10">
                  <c:v>53.955000000000005</c:v>
                </c:pt>
                <c:pt idx="11">
                  <c:v>58.86</c:v>
                </c:pt>
                <c:pt idx="12">
                  <c:v>63.765</c:v>
                </c:pt>
                <c:pt idx="13">
                  <c:v>73.575</c:v>
                </c:pt>
                <c:pt idx="14">
                  <c:v>68.67</c:v>
                </c:pt>
                <c:pt idx="15">
                  <c:v>78.48</c:v>
                </c:pt>
                <c:pt idx="16">
                  <c:v>83.385</c:v>
                </c:pt>
                <c:pt idx="17">
                  <c:v>88.29</c:v>
                </c:pt>
                <c:pt idx="18">
                  <c:v>93.19500000000001</c:v>
                </c:pt>
                <c:pt idx="19">
                  <c:v>98.10000000000001</c:v>
                </c:pt>
                <c:pt idx="20">
                  <c:v>103.00500000000001</c:v>
                </c:pt>
                <c:pt idx="21">
                  <c:v>107.91000000000001</c:v>
                </c:pt>
                <c:pt idx="22">
                  <c:v>112.81500000000001</c:v>
                </c:pt>
                <c:pt idx="23">
                  <c:v>117.72</c:v>
                </c:pt>
                <c:pt idx="24">
                  <c:v>122.625</c:v>
                </c:pt>
                <c:pt idx="25">
                  <c:v>127.53</c:v>
                </c:pt>
                <c:pt idx="26">
                  <c:v>132.435</c:v>
                </c:pt>
                <c:pt idx="27">
                  <c:v>137.34</c:v>
                </c:pt>
              </c:numCache>
            </c:numRef>
          </c:yVal>
          <c:smooth val="0"/>
        </c:ser>
        <c:axId val="26748074"/>
        <c:axId val="39406075"/>
      </c:scatterChart>
      <c:valAx>
        <c:axId val="2674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06075"/>
        <c:crosses val="autoZero"/>
        <c:crossBetween val="midCat"/>
        <c:dispUnits/>
      </c:valAx>
      <c:valAx>
        <c:axId val="39406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480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Recurve Bow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225"/>
          <c:w val="0.90075"/>
          <c:h val="0.7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Sheet1!$K$3</c:f>
              <c:strCache>
                <c:ptCount val="1"/>
                <c:pt idx="0">
                  <c:v>Force (Newtons)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Sheet1!$J$4:$J$31</c:f>
              <c:numCache>
                <c:ptCount val="28"/>
                <c:pt idx="0">
                  <c:v>0</c:v>
                </c:pt>
                <c:pt idx="1">
                  <c:v>1.5875000000000021</c:v>
                </c:pt>
                <c:pt idx="2">
                  <c:v>2.2225</c:v>
                </c:pt>
                <c:pt idx="3">
                  <c:v>3.1750000000000007</c:v>
                </c:pt>
                <c:pt idx="4">
                  <c:v>4.127500000000001</c:v>
                </c:pt>
                <c:pt idx="5">
                  <c:v>5.080000000000002</c:v>
                </c:pt>
                <c:pt idx="6">
                  <c:v>6.032499999999999</c:v>
                </c:pt>
                <c:pt idx="7">
                  <c:v>7.302500000000002</c:v>
                </c:pt>
                <c:pt idx="8">
                  <c:v>8.254999999999999</c:v>
                </c:pt>
                <c:pt idx="9">
                  <c:v>9.525000000000002</c:v>
                </c:pt>
                <c:pt idx="10">
                  <c:v>11.1125</c:v>
                </c:pt>
                <c:pt idx="11">
                  <c:v>12.382500000000004</c:v>
                </c:pt>
                <c:pt idx="12">
                  <c:v>13.6525</c:v>
                </c:pt>
                <c:pt idx="13">
                  <c:v>16.827500000000004</c:v>
                </c:pt>
                <c:pt idx="14">
                  <c:v>15.239999999999998</c:v>
                </c:pt>
                <c:pt idx="15">
                  <c:v>18.415000000000003</c:v>
                </c:pt>
                <c:pt idx="16">
                  <c:v>20.320000000000004</c:v>
                </c:pt>
                <c:pt idx="17">
                  <c:v>21.907500000000002</c:v>
                </c:pt>
                <c:pt idx="18">
                  <c:v>23.495</c:v>
                </c:pt>
                <c:pt idx="19">
                  <c:v>25.0825</c:v>
                </c:pt>
                <c:pt idx="20">
                  <c:v>26.669999999999998</c:v>
                </c:pt>
                <c:pt idx="21">
                  <c:v>28.575</c:v>
                </c:pt>
                <c:pt idx="22">
                  <c:v>30.797500000000003</c:v>
                </c:pt>
                <c:pt idx="23">
                  <c:v>32.385000000000005</c:v>
                </c:pt>
                <c:pt idx="24">
                  <c:v>33.9725</c:v>
                </c:pt>
                <c:pt idx="25">
                  <c:v>35.56</c:v>
                </c:pt>
                <c:pt idx="26">
                  <c:v>37.14750000000001</c:v>
                </c:pt>
                <c:pt idx="27">
                  <c:v>38.735</c:v>
                </c:pt>
              </c:numCache>
            </c:numRef>
          </c:xVal>
          <c:yVal>
            <c:numRef>
              <c:f>Sheet1!$K$4:$K$31</c:f>
              <c:numCache>
                <c:ptCount val="28"/>
                <c:pt idx="0">
                  <c:v>0</c:v>
                </c:pt>
                <c:pt idx="1">
                  <c:v>9.81</c:v>
                </c:pt>
                <c:pt idx="2">
                  <c:v>14.715</c:v>
                </c:pt>
                <c:pt idx="3">
                  <c:v>19.62</c:v>
                </c:pt>
                <c:pt idx="4">
                  <c:v>24.525000000000002</c:v>
                </c:pt>
                <c:pt idx="5">
                  <c:v>29.43</c:v>
                </c:pt>
                <c:pt idx="6">
                  <c:v>34.335</c:v>
                </c:pt>
                <c:pt idx="7">
                  <c:v>39.24</c:v>
                </c:pt>
                <c:pt idx="8">
                  <c:v>44.145</c:v>
                </c:pt>
                <c:pt idx="9">
                  <c:v>49.050000000000004</c:v>
                </c:pt>
                <c:pt idx="10">
                  <c:v>53.955000000000005</c:v>
                </c:pt>
                <c:pt idx="11">
                  <c:v>58.86</c:v>
                </c:pt>
                <c:pt idx="12">
                  <c:v>63.765</c:v>
                </c:pt>
                <c:pt idx="13">
                  <c:v>73.575</c:v>
                </c:pt>
                <c:pt idx="14">
                  <c:v>68.67</c:v>
                </c:pt>
                <c:pt idx="15">
                  <c:v>78.48</c:v>
                </c:pt>
                <c:pt idx="16">
                  <c:v>83.385</c:v>
                </c:pt>
                <c:pt idx="17">
                  <c:v>88.29</c:v>
                </c:pt>
                <c:pt idx="18">
                  <c:v>93.19500000000001</c:v>
                </c:pt>
                <c:pt idx="19">
                  <c:v>98.10000000000001</c:v>
                </c:pt>
                <c:pt idx="20">
                  <c:v>103.00500000000001</c:v>
                </c:pt>
                <c:pt idx="21">
                  <c:v>107.91000000000001</c:v>
                </c:pt>
                <c:pt idx="22">
                  <c:v>112.81500000000001</c:v>
                </c:pt>
                <c:pt idx="23">
                  <c:v>117.72</c:v>
                </c:pt>
                <c:pt idx="24">
                  <c:v>122.625</c:v>
                </c:pt>
                <c:pt idx="25">
                  <c:v>127.53</c:v>
                </c:pt>
                <c:pt idx="26">
                  <c:v>132.435</c:v>
                </c:pt>
                <c:pt idx="27">
                  <c:v>137.34</c:v>
                </c:pt>
              </c:numCache>
            </c:numRef>
          </c:yVal>
          <c:smooth val="0"/>
        </c:ser>
        <c:axId val="19110356"/>
        <c:axId val="37775477"/>
      </c:scatterChart>
      <c:valAx>
        <c:axId val="1911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75477"/>
        <c:crosses val="autoZero"/>
        <c:crossBetween val="midCat"/>
        <c:dispUnits/>
      </c:valAx>
      <c:valAx>
        <c:axId val="3777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3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Standard Bow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225"/>
          <c:w val="0.9065"/>
          <c:h val="0.7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Sheet1!$K$34</c:f>
              <c:strCache>
                <c:ptCount val="1"/>
                <c:pt idx="0">
                  <c:v>Force (Newtons)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Sheet1!$J$35:$J$62</c:f>
              <c:numCache>
                <c:ptCount val="28"/>
                <c:pt idx="0">
                  <c:v>0</c:v>
                </c:pt>
                <c:pt idx="1">
                  <c:v>1.8415</c:v>
                </c:pt>
                <c:pt idx="2">
                  <c:v>2.7940000000000005</c:v>
                </c:pt>
                <c:pt idx="3">
                  <c:v>4.064</c:v>
                </c:pt>
                <c:pt idx="4">
                  <c:v>5.334</c:v>
                </c:pt>
                <c:pt idx="5">
                  <c:v>6.2865</c:v>
                </c:pt>
                <c:pt idx="6">
                  <c:v>7.874000000000002</c:v>
                </c:pt>
                <c:pt idx="7">
                  <c:v>9.143999999999998</c:v>
                </c:pt>
                <c:pt idx="8">
                  <c:v>10.414000000000001</c:v>
                </c:pt>
                <c:pt idx="9">
                  <c:v>12.0015</c:v>
                </c:pt>
                <c:pt idx="10">
                  <c:v>13.271500000000003</c:v>
                </c:pt>
                <c:pt idx="11">
                  <c:v>15.176499999999997</c:v>
                </c:pt>
                <c:pt idx="12">
                  <c:v>16.764000000000003</c:v>
                </c:pt>
                <c:pt idx="13">
                  <c:v>18.3515</c:v>
                </c:pt>
                <c:pt idx="14">
                  <c:v>19.939</c:v>
                </c:pt>
                <c:pt idx="15">
                  <c:v>21.5265</c:v>
                </c:pt>
                <c:pt idx="16">
                  <c:v>23.113999999999997</c:v>
                </c:pt>
                <c:pt idx="17">
                  <c:v>24.701500000000003</c:v>
                </c:pt>
                <c:pt idx="18">
                  <c:v>26.289</c:v>
                </c:pt>
                <c:pt idx="19">
                  <c:v>27.8765</c:v>
                </c:pt>
                <c:pt idx="20">
                  <c:v>29.7815</c:v>
                </c:pt>
                <c:pt idx="21">
                  <c:v>29.7815</c:v>
                </c:pt>
                <c:pt idx="22">
                  <c:v>32.9565</c:v>
                </c:pt>
                <c:pt idx="23">
                  <c:v>34.544000000000004</c:v>
                </c:pt>
                <c:pt idx="24">
                  <c:v>35.814</c:v>
                </c:pt>
                <c:pt idx="25">
                  <c:v>37.084</c:v>
                </c:pt>
                <c:pt idx="26">
                  <c:v>38.6715</c:v>
                </c:pt>
                <c:pt idx="27">
                  <c:v>39.941500000000005</c:v>
                </c:pt>
              </c:numCache>
            </c:numRef>
          </c:xVal>
          <c:yVal>
            <c:numRef>
              <c:f>Sheet1!$K$35:$K$62</c:f>
              <c:numCache>
                <c:ptCount val="28"/>
                <c:pt idx="0">
                  <c:v>0</c:v>
                </c:pt>
                <c:pt idx="1">
                  <c:v>9.81</c:v>
                </c:pt>
                <c:pt idx="2">
                  <c:v>14.715</c:v>
                </c:pt>
                <c:pt idx="3">
                  <c:v>19.62</c:v>
                </c:pt>
                <c:pt idx="4">
                  <c:v>24.525000000000002</c:v>
                </c:pt>
                <c:pt idx="5">
                  <c:v>29.43</c:v>
                </c:pt>
                <c:pt idx="6">
                  <c:v>34.335</c:v>
                </c:pt>
                <c:pt idx="7">
                  <c:v>39.24</c:v>
                </c:pt>
                <c:pt idx="8">
                  <c:v>44.145</c:v>
                </c:pt>
                <c:pt idx="9">
                  <c:v>49.050000000000004</c:v>
                </c:pt>
                <c:pt idx="10">
                  <c:v>53.955000000000005</c:v>
                </c:pt>
                <c:pt idx="11">
                  <c:v>58.86</c:v>
                </c:pt>
                <c:pt idx="12">
                  <c:v>63.765</c:v>
                </c:pt>
                <c:pt idx="13">
                  <c:v>68.67</c:v>
                </c:pt>
                <c:pt idx="14">
                  <c:v>73.575</c:v>
                </c:pt>
                <c:pt idx="15">
                  <c:v>78.48</c:v>
                </c:pt>
                <c:pt idx="16">
                  <c:v>83.385</c:v>
                </c:pt>
                <c:pt idx="17">
                  <c:v>88.29</c:v>
                </c:pt>
                <c:pt idx="18">
                  <c:v>93.19500000000001</c:v>
                </c:pt>
                <c:pt idx="19">
                  <c:v>98.10000000000001</c:v>
                </c:pt>
                <c:pt idx="20">
                  <c:v>103.00500000000001</c:v>
                </c:pt>
                <c:pt idx="21">
                  <c:v>107.91000000000001</c:v>
                </c:pt>
                <c:pt idx="22">
                  <c:v>112.81500000000001</c:v>
                </c:pt>
                <c:pt idx="23">
                  <c:v>117.72</c:v>
                </c:pt>
                <c:pt idx="24">
                  <c:v>122.625</c:v>
                </c:pt>
                <c:pt idx="25">
                  <c:v>127.53</c:v>
                </c:pt>
                <c:pt idx="26">
                  <c:v>132.435</c:v>
                </c:pt>
                <c:pt idx="27">
                  <c:v>137.34</c:v>
                </c:pt>
              </c:numCache>
            </c:numRef>
          </c:yVal>
          <c:smooth val="0"/>
        </c:ser>
        <c:axId val="4434974"/>
        <c:axId val="39914767"/>
      </c:scatterChart>
      <c:valAx>
        <c:axId val="443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14767"/>
        <c:crosses val="autoZero"/>
        <c:crossBetween val="midCat"/>
        <c:dispUnits/>
      </c:valAx>
      <c:valAx>
        <c:axId val="3991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49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Compound Bow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225"/>
          <c:w val="0.9125"/>
          <c:h val="0.7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Sheet1!$K$70</c:f>
              <c:strCache>
                <c:ptCount val="1"/>
                <c:pt idx="0">
                  <c:v>Newtons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Sheet1!$J$71:$J$89</c:f>
              <c:numCache>
                <c:ptCount val="19"/>
                <c:pt idx="0">
                  <c:v>0</c:v>
                </c:pt>
                <c:pt idx="1">
                  <c:v>8.5725</c:v>
                </c:pt>
                <c:pt idx="2">
                  <c:v>12.065</c:v>
                </c:pt>
                <c:pt idx="3">
                  <c:v>13.6525</c:v>
                </c:pt>
                <c:pt idx="4">
                  <c:v>17.78</c:v>
                </c:pt>
                <c:pt idx="5">
                  <c:v>17.145</c:v>
                </c:pt>
                <c:pt idx="6">
                  <c:v>22.86</c:v>
                </c:pt>
                <c:pt idx="7">
                  <c:v>29.21</c:v>
                </c:pt>
                <c:pt idx="8">
                  <c:v>30.7975</c:v>
                </c:pt>
                <c:pt idx="9">
                  <c:v>33.3375</c:v>
                </c:pt>
                <c:pt idx="10">
                  <c:v>24.13</c:v>
                </c:pt>
                <c:pt idx="11">
                  <c:v>26.67</c:v>
                </c:pt>
                <c:pt idx="12">
                  <c:v>32.385</c:v>
                </c:pt>
                <c:pt idx="13">
                  <c:v>28.2575</c:v>
                </c:pt>
                <c:pt idx="14">
                  <c:v>21.59</c:v>
                </c:pt>
                <c:pt idx="15">
                  <c:v>25.4</c:v>
                </c:pt>
                <c:pt idx="16">
                  <c:v>4.445</c:v>
                </c:pt>
                <c:pt idx="17">
                  <c:v>1.905</c:v>
                </c:pt>
                <c:pt idx="18">
                  <c:v>6.985</c:v>
                </c:pt>
              </c:numCache>
            </c:numRef>
          </c:xVal>
          <c:yVal>
            <c:numRef>
              <c:f>Sheet1!$K$71:$K$89</c:f>
              <c:numCache>
                <c:ptCount val="19"/>
                <c:pt idx="0">
                  <c:v>0</c:v>
                </c:pt>
                <c:pt idx="1">
                  <c:v>70</c:v>
                </c:pt>
                <c:pt idx="2">
                  <c:v>89.60000000000001</c:v>
                </c:pt>
                <c:pt idx="3">
                  <c:v>107.8</c:v>
                </c:pt>
                <c:pt idx="4">
                  <c:v>119.70000000000002</c:v>
                </c:pt>
                <c:pt idx="5">
                  <c:v>115.5</c:v>
                </c:pt>
                <c:pt idx="6">
                  <c:v>101.5</c:v>
                </c:pt>
                <c:pt idx="7">
                  <c:v>77.07</c:v>
                </c:pt>
                <c:pt idx="8">
                  <c:v>63</c:v>
                </c:pt>
                <c:pt idx="9">
                  <c:v>73.5</c:v>
                </c:pt>
                <c:pt idx="10">
                  <c:v>100.8</c:v>
                </c:pt>
                <c:pt idx="11">
                  <c:v>95.89999999999999</c:v>
                </c:pt>
                <c:pt idx="12">
                  <c:v>68.60000000000001</c:v>
                </c:pt>
                <c:pt idx="13">
                  <c:v>81.2</c:v>
                </c:pt>
                <c:pt idx="14">
                  <c:v>108.5</c:v>
                </c:pt>
                <c:pt idx="15">
                  <c:v>100.10000000000001</c:v>
                </c:pt>
                <c:pt idx="16">
                  <c:v>36.47</c:v>
                </c:pt>
                <c:pt idx="17">
                  <c:v>16.66</c:v>
                </c:pt>
                <c:pt idx="18">
                  <c:v>56.35000000000001</c:v>
                </c:pt>
              </c:numCache>
            </c:numRef>
          </c:yVal>
          <c:smooth val="0"/>
        </c:ser>
        <c:axId val="23688584"/>
        <c:axId val="11870665"/>
      </c:scatterChart>
      <c:valAx>
        <c:axId val="2368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70665"/>
        <c:crosses val="autoZero"/>
        <c:crossBetween val="midCat"/>
        <c:dispUnits/>
      </c:valAx>
      <c:valAx>
        <c:axId val="1187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47</xdr:row>
      <xdr:rowOff>133350</xdr:rowOff>
    </xdr:from>
    <xdr:to>
      <xdr:col>9</xdr:col>
      <xdr:colOff>114300</xdr:colOff>
      <xdr:row>64</xdr:row>
      <xdr:rowOff>142875</xdr:rowOff>
    </xdr:to>
    <xdr:graphicFrame>
      <xdr:nvGraphicFramePr>
        <xdr:cNvPr id="1" name="Chart 9"/>
        <xdr:cNvGraphicFramePr/>
      </xdr:nvGraphicFramePr>
      <xdr:xfrm>
        <a:off x="2581275" y="908685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15</xdr:row>
      <xdr:rowOff>180975</xdr:rowOff>
    </xdr:from>
    <xdr:to>
      <xdr:col>9</xdr:col>
      <xdr:colOff>1266825</xdr:colOff>
      <xdr:row>35</xdr:row>
      <xdr:rowOff>171450</xdr:rowOff>
    </xdr:to>
    <xdr:graphicFrame>
      <xdr:nvGraphicFramePr>
        <xdr:cNvPr id="2" name="Chart 10"/>
        <xdr:cNvGraphicFramePr/>
      </xdr:nvGraphicFramePr>
      <xdr:xfrm>
        <a:off x="2743200" y="3038475"/>
        <a:ext cx="65436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1285875</xdr:colOff>
      <xdr:row>6</xdr:row>
      <xdr:rowOff>38100</xdr:rowOff>
    </xdr:from>
    <xdr:to>
      <xdr:col>9</xdr:col>
      <xdr:colOff>723900</xdr:colOff>
      <xdr:row>20</xdr:row>
      <xdr:rowOff>114300</xdr:rowOff>
    </xdr:to>
    <xdr:graphicFrame>
      <xdr:nvGraphicFramePr>
        <xdr:cNvPr id="3" name="Chart 11"/>
        <xdr:cNvGraphicFramePr/>
      </xdr:nvGraphicFramePr>
      <xdr:xfrm>
        <a:off x="3724275" y="1181100"/>
        <a:ext cx="50196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314325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571500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609600" y="3619500"/>
        <a:ext cx="4838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10</xdr:col>
      <xdr:colOff>323850</xdr:colOff>
      <xdr:row>50</xdr:row>
      <xdr:rowOff>85725</xdr:rowOff>
    </xdr:to>
    <xdr:graphicFrame>
      <xdr:nvGraphicFramePr>
        <xdr:cNvPr id="3" name="Chart 3"/>
        <xdr:cNvGraphicFramePr/>
      </xdr:nvGraphicFramePr>
      <xdr:xfrm>
        <a:off x="1219200" y="6858000"/>
        <a:ext cx="52006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D43">
      <selection activeCell="J69" sqref="J69:K89"/>
    </sheetView>
  </sheetViews>
  <sheetFormatPr defaultColWidth="9.140625" defaultRowHeight="15"/>
  <cols>
    <col min="5" max="5" width="21.421875" style="0" customWidth="1"/>
    <col min="6" max="6" width="15.8515625" style="0" customWidth="1"/>
    <col min="7" max="7" width="21.57421875" style="0" bestFit="1" customWidth="1"/>
    <col min="8" max="8" width="15.7109375" style="0" bestFit="1" customWidth="1"/>
    <col min="10" max="10" width="21.57421875" style="0" bestFit="1" customWidth="1"/>
    <col min="11" max="11" width="15.8515625" style="0" bestFit="1" customWidth="1"/>
  </cols>
  <sheetData>
    <row r="1" spans="1:7" ht="15">
      <c r="A1" t="s">
        <v>11</v>
      </c>
      <c r="B1" t="s">
        <v>5</v>
      </c>
      <c r="C1" t="s">
        <v>10</v>
      </c>
      <c r="F1" t="s">
        <v>6</v>
      </c>
      <c r="G1" t="s">
        <v>8</v>
      </c>
    </row>
    <row r="2" spans="1:11" ht="15">
      <c r="A2" t="s">
        <v>12</v>
      </c>
      <c r="B2" t="s">
        <v>9</v>
      </c>
      <c r="C2" t="s">
        <v>0</v>
      </c>
      <c r="G2" s="1"/>
      <c r="H2" s="1"/>
      <c r="J2" s="5" t="s">
        <v>17</v>
      </c>
      <c r="K2" s="6"/>
    </row>
    <row r="3" spans="1:11" ht="15">
      <c r="A3">
        <v>0</v>
      </c>
      <c r="B3">
        <v>8.5</v>
      </c>
      <c r="C3">
        <f aca="true" t="shared" si="0" ref="C3:C30">B3*2.54</f>
        <v>21.59</v>
      </c>
      <c r="J3" s="3" t="s">
        <v>16</v>
      </c>
      <c r="K3" s="3" t="s">
        <v>15</v>
      </c>
    </row>
    <row r="4" spans="1:11" ht="15">
      <c r="A4">
        <v>1</v>
      </c>
      <c r="B4">
        <v>9.125</v>
      </c>
      <c r="C4">
        <f t="shared" si="0"/>
        <v>23.177500000000002</v>
      </c>
      <c r="J4" s="4">
        <f>C3-21.59</f>
        <v>0</v>
      </c>
      <c r="K4" s="4">
        <f>A3*9.81</f>
        <v>0</v>
      </c>
    </row>
    <row r="5" spans="1:11" ht="15">
      <c r="A5">
        <v>1.5</v>
      </c>
      <c r="B5">
        <v>9.375</v>
      </c>
      <c r="C5">
        <f t="shared" si="0"/>
        <v>23.8125</v>
      </c>
      <c r="J5" s="4">
        <f>C4-21.59</f>
        <v>1.5875000000000021</v>
      </c>
      <c r="K5" s="4">
        <f>A4*9.81</f>
        <v>9.81</v>
      </c>
    </row>
    <row r="6" spans="1:11" ht="15">
      <c r="A6">
        <v>2</v>
      </c>
      <c r="B6">
        <v>9.75</v>
      </c>
      <c r="C6">
        <f t="shared" si="0"/>
        <v>24.765</v>
      </c>
      <c r="J6" s="4">
        <f>C5-21.59</f>
        <v>2.2225</v>
      </c>
      <c r="K6" s="4">
        <f>A5*9.81</f>
        <v>14.715</v>
      </c>
    </row>
    <row r="7" spans="1:11" ht="15">
      <c r="A7">
        <v>2.5</v>
      </c>
      <c r="B7">
        <v>10.125</v>
      </c>
      <c r="C7">
        <f t="shared" si="0"/>
        <v>25.7175</v>
      </c>
      <c r="J7" s="4">
        <f>C6-21.59</f>
        <v>3.1750000000000007</v>
      </c>
      <c r="K7" s="4">
        <f>A6*9.81</f>
        <v>19.62</v>
      </c>
    </row>
    <row r="8" spans="1:11" ht="15">
      <c r="A8">
        <v>3</v>
      </c>
      <c r="B8">
        <v>10.5</v>
      </c>
      <c r="C8">
        <f t="shared" si="0"/>
        <v>26.67</v>
      </c>
      <c r="J8" s="4">
        <f>C7-21.59</f>
        <v>4.127500000000001</v>
      </c>
      <c r="K8" s="4">
        <f>A7*9.81</f>
        <v>24.525000000000002</v>
      </c>
    </row>
    <row r="9" spans="1:11" ht="15">
      <c r="A9">
        <v>3.5</v>
      </c>
      <c r="B9">
        <v>10.875</v>
      </c>
      <c r="C9">
        <f t="shared" si="0"/>
        <v>27.6225</v>
      </c>
      <c r="J9" s="4">
        <f>C8-21.59</f>
        <v>5.080000000000002</v>
      </c>
      <c r="K9" s="4">
        <f>A8*9.81</f>
        <v>29.43</v>
      </c>
    </row>
    <row r="10" spans="1:11" ht="15">
      <c r="A10">
        <v>4</v>
      </c>
      <c r="B10">
        <v>11.375</v>
      </c>
      <c r="C10">
        <f t="shared" si="0"/>
        <v>28.892500000000002</v>
      </c>
      <c r="J10" s="4">
        <f>C9-21.59</f>
        <v>6.032499999999999</v>
      </c>
      <c r="K10" s="4">
        <f>A9*9.81</f>
        <v>34.335</v>
      </c>
    </row>
    <row r="11" spans="1:11" ht="15">
      <c r="A11">
        <v>4.5</v>
      </c>
      <c r="B11">
        <v>11.75</v>
      </c>
      <c r="C11">
        <f t="shared" si="0"/>
        <v>29.845</v>
      </c>
      <c r="J11" s="4">
        <f>C10-21.59</f>
        <v>7.302500000000002</v>
      </c>
      <c r="K11" s="4">
        <f>A10*9.81</f>
        <v>39.24</v>
      </c>
    </row>
    <row r="12" spans="1:19" ht="15">
      <c r="A12">
        <v>5</v>
      </c>
      <c r="B12">
        <v>12.25</v>
      </c>
      <c r="C12">
        <f t="shared" si="0"/>
        <v>31.115000000000002</v>
      </c>
      <c r="J12" s="4">
        <f>C11-21.59</f>
        <v>8.254999999999999</v>
      </c>
      <c r="K12" s="4">
        <f>A11*9.81</f>
        <v>44.145</v>
      </c>
      <c r="S12" t="s">
        <v>2</v>
      </c>
    </row>
    <row r="13" spans="1:11" ht="15">
      <c r="A13">
        <v>5.5</v>
      </c>
      <c r="B13">
        <v>12.875</v>
      </c>
      <c r="C13">
        <f t="shared" si="0"/>
        <v>32.7025</v>
      </c>
      <c r="J13" s="4">
        <f>C12-21.59</f>
        <v>9.525000000000002</v>
      </c>
      <c r="K13" s="4">
        <f>A12*9.81</f>
        <v>49.050000000000004</v>
      </c>
    </row>
    <row r="14" spans="1:11" ht="15">
      <c r="A14">
        <v>6</v>
      </c>
      <c r="B14">
        <v>13.375</v>
      </c>
      <c r="C14">
        <f t="shared" si="0"/>
        <v>33.972500000000004</v>
      </c>
      <c r="J14" s="4">
        <f>C13-21.59</f>
        <v>11.1125</v>
      </c>
      <c r="K14" s="4">
        <f>A13*9.81</f>
        <v>53.955000000000005</v>
      </c>
    </row>
    <row r="15" spans="1:11" ht="15">
      <c r="A15">
        <v>6.5</v>
      </c>
      <c r="B15">
        <v>13.875</v>
      </c>
      <c r="C15">
        <f t="shared" si="0"/>
        <v>35.2425</v>
      </c>
      <c r="J15" s="4">
        <f>C14-21.59</f>
        <v>12.382500000000004</v>
      </c>
      <c r="K15" s="4">
        <f>A14*9.81</f>
        <v>58.86</v>
      </c>
    </row>
    <row r="16" spans="1:11" ht="15">
      <c r="A16">
        <v>7</v>
      </c>
      <c r="B16">
        <v>14.5</v>
      </c>
      <c r="C16">
        <f t="shared" si="0"/>
        <v>36.83</v>
      </c>
      <c r="J16" s="4">
        <f>C15-21.59</f>
        <v>13.6525</v>
      </c>
      <c r="K16" s="4">
        <f>A15*9.81</f>
        <v>63.765</v>
      </c>
    </row>
    <row r="17" spans="1:11" ht="15">
      <c r="A17">
        <v>7.5</v>
      </c>
      <c r="B17">
        <v>15.125</v>
      </c>
      <c r="C17">
        <f t="shared" si="0"/>
        <v>38.417500000000004</v>
      </c>
      <c r="J17" s="4">
        <f>C17-21.59</f>
        <v>16.827500000000004</v>
      </c>
      <c r="K17" s="4">
        <f>A17*9.81</f>
        <v>73.575</v>
      </c>
    </row>
    <row r="18" spans="1:11" ht="15">
      <c r="A18">
        <v>8</v>
      </c>
      <c r="B18">
        <v>15.75</v>
      </c>
      <c r="C18">
        <f t="shared" si="0"/>
        <v>40.005</v>
      </c>
      <c r="J18" s="4">
        <f>C16-21.59</f>
        <v>15.239999999999998</v>
      </c>
      <c r="K18" s="4">
        <f>A16*9.81</f>
        <v>68.67</v>
      </c>
    </row>
    <row r="19" spans="1:11" ht="15">
      <c r="A19">
        <v>8.5</v>
      </c>
      <c r="B19">
        <v>16.5</v>
      </c>
      <c r="C19">
        <f t="shared" si="0"/>
        <v>41.910000000000004</v>
      </c>
      <c r="J19" s="4">
        <f>C18-21.59</f>
        <v>18.415000000000003</v>
      </c>
      <c r="K19" s="4">
        <f>A18*9.81</f>
        <v>78.48</v>
      </c>
    </row>
    <row r="20" spans="1:11" ht="15">
      <c r="A20">
        <v>9</v>
      </c>
      <c r="B20">
        <v>17.125</v>
      </c>
      <c r="C20">
        <f t="shared" si="0"/>
        <v>43.4975</v>
      </c>
      <c r="J20" s="4">
        <f>C19-21.59</f>
        <v>20.320000000000004</v>
      </c>
      <c r="K20" s="4">
        <f>A19*9.81</f>
        <v>83.385</v>
      </c>
    </row>
    <row r="21" spans="1:11" ht="15">
      <c r="A21">
        <v>9.5</v>
      </c>
      <c r="B21">
        <v>17.75</v>
      </c>
      <c r="C21">
        <f t="shared" si="0"/>
        <v>45.085</v>
      </c>
      <c r="J21" s="4">
        <f>C20-21.59</f>
        <v>21.907500000000002</v>
      </c>
      <c r="K21" s="4">
        <f>A20*9.81</f>
        <v>88.29</v>
      </c>
    </row>
    <row r="22" spans="1:11" ht="15">
      <c r="A22">
        <v>10</v>
      </c>
      <c r="B22">
        <v>18.375</v>
      </c>
      <c r="C22">
        <f t="shared" si="0"/>
        <v>46.6725</v>
      </c>
      <c r="J22" s="4">
        <f>C21-21.59</f>
        <v>23.495</v>
      </c>
      <c r="K22" s="4">
        <f>A21*9.81</f>
        <v>93.19500000000001</v>
      </c>
    </row>
    <row r="23" spans="1:11" ht="15">
      <c r="A23">
        <v>10.5</v>
      </c>
      <c r="B23">
        <v>19</v>
      </c>
      <c r="C23">
        <f t="shared" si="0"/>
        <v>48.26</v>
      </c>
      <c r="J23" s="4">
        <f>C22-21.59</f>
        <v>25.0825</v>
      </c>
      <c r="K23" s="4">
        <f>A22*9.81</f>
        <v>98.10000000000001</v>
      </c>
    </row>
    <row r="24" spans="1:11" ht="15">
      <c r="A24">
        <v>11</v>
      </c>
      <c r="B24">
        <v>19.75</v>
      </c>
      <c r="C24">
        <f t="shared" si="0"/>
        <v>50.165</v>
      </c>
      <c r="J24" s="4">
        <f>C23-21.59</f>
        <v>26.669999999999998</v>
      </c>
      <c r="K24" s="4">
        <f>A23*9.81</f>
        <v>103.00500000000001</v>
      </c>
    </row>
    <row r="25" spans="1:11" ht="15">
      <c r="A25">
        <v>11.5</v>
      </c>
      <c r="B25">
        <v>20.625</v>
      </c>
      <c r="C25">
        <f t="shared" si="0"/>
        <v>52.3875</v>
      </c>
      <c r="J25" s="4">
        <f>C24-21.59</f>
        <v>28.575</v>
      </c>
      <c r="K25" s="4">
        <f>A24*9.81</f>
        <v>107.91000000000001</v>
      </c>
    </row>
    <row r="26" spans="1:11" ht="15">
      <c r="A26">
        <v>12</v>
      </c>
      <c r="B26">
        <v>21.25</v>
      </c>
      <c r="C26">
        <f t="shared" si="0"/>
        <v>53.975</v>
      </c>
      <c r="J26" s="4">
        <f>C25-21.59</f>
        <v>30.797500000000003</v>
      </c>
      <c r="K26" s="4">
        <f>A25*9.81</f>
        <v>112.81500000000001</v>
      </c>
    </row>
    <row r="27" spans="1:11" ht="15">
      <c r="A27">
        <v>12.5</v>
      </c>
      <c r="B27">
        <v>21.875</v>
      </c>
      <c r="C27">
        <f t="shared" si="0"/>
        <v>55.5625</v>
      </c>
      <c r="J27" s="4">
        <f>C26-21.59</f>
        <v>32.385000000000005</v>
      </c>
      <c r="K27" s="4">
        <f>A26*9.81</f>
        <v>117.72</v>
      </c>
    </row>
    <row r="28" spans="1:11" ht="15">
      <c r="A28">
        <v>13</v>
      </c>
      <c r="B28">
        <v>22.5</v>
      </c>
      <c r="C28">
        <f t="shared" si="0"/>
        <v>57.15</v>
      </c>
      <c r="J28" s="4">
        <f>C27-21.59</f>
        <v>33.9725</v>
      </c>
      <c r="K28" s="4">
        <f>A27*9.81</f>
        <v>122.625</v>
      </c>
    </row>
    <row r="29" spans="1:11" ht="15">
      <c r="A29">
        <v>13.5</v>
      </c>
      <c r="B29">
        <v>23.125</v>
      </c>
      <c r="C29">
        <f t="shared" si="0"/>
        <v>58.737500000000004</v>
      </c>
      <c r="J29" s="4">
        <f>C28-21.59</f>
        <v>35.56</v>
      </c>
      <c r="K29" s="4">
        <f>A28*9.81</f>
        <v>127.53</v>
      </c>
    </row>
    <row r="30" spans="1:11" ht="15">
      <c r="A30">
        <v>14</v>
      </c>
      <c r="B30">
        <v>23.75</v>
      </c>
      <c r="C30">
        <f t="shared" si="0"/>
        <v>60.325</v>
      </c>
      <c r="J30" s="4">
        <f>C29-21.59</f>
        <v>37.14750000000001</v>
      </c>
      <c r="K30" s="4">
        <f>A29*9.81</f>
        <v>132.435</v>
      </c>
    </row>
    <row r="31" spans="10:11" ht="15">
      <c r="J31" s="4">
        <f>C30-21.59</f>
        <v>38.735</v>
      </c>
      <c r="K31" s="4">
        <f>A30*9.81</f>
        <v>137.34</v>
      </c>
    </row>
    <row r="32" ht="15">
      <c r="C32" t="s">
        <v>10</v>
      </c>
    </row>
    <row r="33" spans="1:11" ht="15">
      <c r="A33" t="s">
        <v>5</v>
      </c>
      <c r="B33" t="s">
        <v>6</v>
      </c>
      <c r="C33" t="s">
        <v>6</v>
      </c>
      <c r="G33" t="s">
        <v>7</v>
      </c>
      <c r="J33" s="2" t="s">
        <v>18</v>
      </c>
      <c r="K33" s="2"/>
    </row>
    <row r="34" spans="1:11" ht="15">
      <c r="A34" t="s">
        <v>12</v>
      </c>
      <c r="B34" t="s">
        <v>9</v>
      </c>
      <c r="C34" t="s">
        <v>0</v>
      </c>
      <c r="G34" t="s">
        <v>13</v>
      </c>
      <c r="J34" s="3" t="s">
        <v>16</v>
      </c>
      <c r="K34" s="3" t="s">
        <v>15</v>
      </c>
    </row>
    <row r="35" spans="1:11" ht="15">
      <c r="A35">
        <v>0</v>
      </c>
      <c r="B35">
        <v>9.525</v>
      </c>
      <c r="C35">
        <f aca="true" t="shared" si="1" ref="C35:C62">B35*2.54</f>
        <v>24.1935</v>
      </c>
      <c r="J35" s="4">
        <f>C35-24.1935</f>
        <v>0</v>
      </c>
      <c r="K35" s="4">
        <f>A35*9.81</f>
        <v>0</v>
      </c>
    </row>
    <row r="36" spans="1:11" ht="15">
      <c r="A36">
        <v>1</v>
      </c>
      <c r="B36">
        <v>10.25</v>
      </c>
      <c r="C36">
        <f t="shared" si="1"/>
        <v>26.035</v>
      </c>
      <c r="J36" s="4">
        <f>C36-24.1935</f>
        <v>1.8415</v>
      </c>
      <c r="K36" s="4">
        <f>A36*9.81</f>
        <v>9.81</v>
      </c>
    </row>
    <row r="37" spans="1:11" ht="15">
      <c r="A37">
        <v>1.5</v>
      </c>
      <c r="B37">
        <v>10.625</v>
      </c>
      <c r="C37">
        <f t="shared" si="1"/>
        <v>26.9875</v>
      </c>
      <c r="J37" s="4">
        <f>C37-24.1935</f>
        <v>2.7940000000000005</v>
      </c>
      <c r="K37" s="4">
        <f>A37*9.81</f>
        <v>14.715</v>
      </c>
    </row>
    <row r="38" spans="1:11" ht="15">
      <c r="A38">
        <v>2</v>
      </c>
      <c r="B38">
        <v>11.125</v>
      </c>
      <c r="C38">
        <f t="shared" si="1"/>
        <v>28.2575</v>
      </c>
      <c r="J38" s="4">
        <f>C38-24.1935</f>
        <v>4.064</v>
      </c>
      <c r="K38" s="4">
        <f>A38*9.81</f>
        <v>19.62</v>
      </c>
    </row>
    <row r="39" spans="1:11" ht="15">
      <c r="A39">
        <v>2.5</v>
      </c>
      <c r="B39">
        <v>11.625</v>
      </c>
      <c r="C39">
        <f t="shared" si="1"/>
        <v>29.5275</v>
      </c>
      <c r="J39" s="4">
        <f>C39-24.1935</f>
        <v>5.334</v>
      </c>
      <c r="K39" s="4">
        <f>A39*9.81</f>
        <v>24.525000000000002</v>
      </c>
    </row>
    <row r="40" spans="1:11" ht="15">
      <c r="A40">
        <v>3</v>
      </c>
      <c r="B40">
        <v>12</v>
      </c>
      <c r="C40">
        <f t="shared" si="1"/>
        <v>30.48</v>
      </c>
      <c r="J40" s="4">
        <f>C40-24.1935</f>
        <v>6.2865</v>
      </c>
      <c r="K40" s="4">
        <f>A40*9.81</f>
        <v>29.43</v>
      </c>
    </row>
    <row r="41" spans="1:11" ht="15">
      <c r="A41">
        <v>3.5</v>
      </c>
      <c r="B41">
        <v>12.625</v>
      </c>
      <c r="C41">
        <f t="shared" si="1"/>
        <v>32.0675</v>
      </c>
      <c r="J41" s="4">
        <f>C41-24.1935</f>
        <v>7.874000000000002</v>
      </c>
      <c r="K41" s="4">
        <f>A41*9.81</f>
        <v>34.335</v>
      </c>
    </row>
    <row r="42" spans="1:11" ht="15">
      <c r="A42">
        <v>4</v>
      </c>
      <c r="B42">
        <v>13.125</v>
      </c>
      <c r="C42">
        <f t="shared" si="1"/>
        <v>33.3375</v>
      </c>
      <c r="J42" s="4">
        <f>C42-24.1935</f>
        <v>9.143999999999998</v>
      </c>
      <c r="K42" s="4">
        <f>A42*9.81</f>
        <v>39.24</v>
      </c>
    </row>
    <row r="43" spans="1:11" ht="15">
      <c r="A43">
        <v>4.5</v>
      </c>
      <c r="B43">
        <v>13.625</v>
      </c>
      <c r="C43">
        <f t="shared" si="1"/>
        <v>34.6075</v>
      </c>
      <c r="J43" s="4">
        <f>C43-24.1935</f>
        <v>10.414000000000001</v>
      </c>
      <c r="K43" s="4">
        <f>A43*9.81</f>
        <v>44.145</v>
      </c>
    </row>
    <row r="44" spans="1:11" ht="15">
      <c r="A44">
        <v>5</v>
      </c>
      <c r="B44">
        <v>14.25</v>
      </c>
      <c r="C44">
        <f t="shared" si="1"/>
        <v>36.195</v>
      </c>
      <c r="J44" s="4">
        <f>C44-24.1935</f>
        <v>12.0015</v>
      </c>
      <c r="K44" s="4">
        <f>A44*9.81</f>
        <v>49.050000000000004</v>
      </c>
    </row>
    <row r="45" spans="1:11" ht="15">
      <c r="A45">
        <v>5.5</v>
      </c>
      <c r="B45">
        <v>14.75</v>
      </c>
      <c r="C45">
        <f t="shared" si="1"/>
        <v>37.465</v>
      </c>
      <c r="J45" s="4">
        <f>C45-24.1935</f>
        <v>13.271500000000003</v>
      </c>
      <c r="K45" s="4">
        <f>A45*9.81</f>
        <v>53.955000000000005</v>
      </c>
    </row>
    <row r="46" spans="1:11" ht="15">
      <c r="A46">
        <v>6</v>
      </c>
      <c r="B46">
        <v>15.5</v>
      </c>
      <c r="C46">
        <f t="shared" si="1"/>
        <v>39.37</v>
      </c>
      <c r="J46" s="4">
        <f>C46-24.1935</f>
        <v>15.176499999999997</v>
      </c>
      <c r="K46" s="4">
        <f>A46*9.81</f>
        <v>58.86</v>
      </c>
    </row>
    <row r="47" spans="1:11" ht="15">
      <c r="A47">
        <v>6.5</v>
      </c>
      <c r="B47">
        <v>16.125</v>
      </c>
      <c r="C47">
        <f t="shared" si="1"/>
        <v>40.9575</v>
      </c>
      <c r="J47" s="4">
        <f>C47-24.1935</f>
        <v>16.764000000000003</v>
      </c>
      <c r="K47" s="4">
        <f>A47*9.81</f>
        <v>63.765</v>
      </c>
    </row>
    <row r="48" spans="1:11" ht="15">
      <c r="A48">
        <v>7</v>
      </c>
      <c r="B48">
        <v>16.75</v>
      </c>
      <c r="C48">
        <f t="shared" si="1"/>
        <v>42.545</v>
      </c>
      <c r="J48" s="4">
        <f>C48-24.1935</f>
        <v>18.3515</v>
      </c>
      <c r="K48" s="4">
        <f>A48*9.81</f>
        <v>68.67</v>
      </c>
    </row>
    <row r="49" spans="1:11" ht="15">
      <c r="A49">
        <v>7.5</v>
      </c>
      <c r="B49">
        <v>17.375</v>
      </c>
      <c r="C49">
        <f t="shared" si="1"/>
        <v>44.1325</v>
      </c>
      <c r="J49" s="4">
        <f>C49-24.1935</f>
        <v>19.939</v>
      </c>
      <c r="K49" s="4">
        <f>A49*9.81</f>
        <v>73.575</v>
      </c>
    </row>
    <row r="50" spans="1:11" ht="15">
      <c r="A50">
        <v>8</v>
      </c>
      <c r="B50">
        <v>18</v>
      </c>
      <c r="C50">
        <f t="shared" si="1"/>
        <v>45.72</v>
      </c>
      <c r="J50" s="4">
        <f>C50-24.1935</f>
        <v>21.5265</v>
      </c>
      <c r="K50" s="4">
        <f>A50*9.81</f>
        <v>78.48</v>
      </c>
    </row>
    <row r="51" spans="1:11" ht="15">
      <c r="A51">
        <v>8.5</v>
      </c>
      <c r="B51">
        <v>18.625</v>
      </c>
      <c r="C51">
        <f t="shared" si="1"/>
        <v>47.3075</v>
      </c>
      <c r="J51" s="4">
        <f>C51-24.1935</f>
        <v>23.113999999999997</v>
      </c>
      <c r="K51" s="4">
        <f>A51*9.81</f>
        <v>83.385</v>
      </c>
    </row>
    <row r="52" spans="1:11" ht="15">
      <c r="A52">
        <v>9</v>
      </c>
      <c r="B52">
        <v>19.25</v>
      </c>
      <c r="C52">
        <f t="shared" si="1"/>
        <v>48.895</v>
      </c>
      <c r="J52" s="4">
        <f>C52-24.1935</f>
        <v>24.701500000000003</v>
      </c>
      <c r="K52" s="4">
        <f>A52*9.81</f>
        <v>88.29</v>
      </c>
    </row>
    <row r="53" spans="1:11" ht="15">
      <c r="A53">
        <v>9.5</v>
      </c>
      <c r="B53">
        <v>19.875</v>
      </c>
      <c r="C53">
        <f t="shared" si="1"/>
        <v>50.4825</v>
      </c>
      <c r="J53" s="4">
        <f>C53-24.1935</f>
        <v>26.289</v>
      </c>
      <c r="K53" s="4">
        <f>A53*9.81</f>
        <v>93.19500000000001</v>
      </c>
    </row>
    <row r="54" spans="1:11" ht="15">
      <c r="A54">
        <v>10</v>
      </c>
      <c r="B54">
        <v>20.5</v>
      </c>
      <c r="C54">
        <f t="shared" si="1"/>
        <v>52.07</v>
      </c>
      <c r="J54" s="4">
        <f>C54-24.1935</f>
        <v>27.8765</v>
      </c>
      <c r="K54" s="4">
        <f>A54*9.81</f>
        <v>98.10000000000001</v>
      </c>
    </row>
    <row r="55" spans="1:11" ht="15">
      <c r="A55">
        <v>10.5</v>
      </c>
      <c r="B55">
        <v>21.25</v>
      </c>
      <c r="C55">
        <f t="shared" si="1"/>
        <v>53.975</v>
      </c>
      <c r="J55" s="4">
        <f>C55-24.1935</f>
        <v>29.7815</v>
      </c>
      <c r="K55" s="4">
        <f>A55*9.81</f>
        <v>103.00500000000001</v>
      </c>
    </row>
    <row r="56" spans="1:11" ht="15">
      <c r="A56">
        <v>11</v>
      </c>
      <c r="B56">
        <v>21.25</v>
      </c>
      <c r="C56">
        <f t="shared" si="1"/>
        <v>53.975</v>
      </c>
      <c r="J56" s="4">
        <f>C56-24.1935</f>
        <v>29.7815</v>
      </c>
      <c r="K56" s="4">
        <f>A56*9.81</f>
        <v>107.91000000000001</v>
      </c>
    </row>
    <row r="57" spans="1:11" ht="15">
      <c r="A57">
        <v>11.5</v>
      </c>
      <c r="B57">
        <v>22.5</v>
      </c>
      <c r="C57">
        <f t="shared" si="1"/>
        <v>57.15</v>
      </c>
      <c r="J57" s="4">
        <f>C57-24.1935</f>
        <v>32.9565</v>
      </c>
      <c r="K57" s="4">
        <f>A57*9.81</f>
        <v>112.81500000000001</v>
      </c>
    </row>
    <row r="58" spans="1:11" ht="15">
      <c r="A58">
        <v>12</v>
      </c>
      <c r="B58">
        <v>23.125</v>
      </c>
      <c r="C58">
        <f t="shared" si="1"/>
        <v>58.737500000000004</v>
      </c>
      <c r="J58" s="4">
        <f>C58-24.1935</f>
        <v>34.544000000000004</v>
      </c>
      <c r="K58" s="4">
        <f>A58*9.81</f>
        <v>117.72</v>
      </c>
    </row>
    <row r="59" spans="1:11" ht="15">
      <c r="A59">
        <v>12.5</v>
      </c>
      <c r="B59">
        <v>23.625</v>
      </c>
      <c r="C59">
        <f t="shared" si="1"/>
        <v>60.0075</v>
      </c>
      <c r="J59" s="4">
        <f>C59-24.1935</f>
        <v>35.814</v>
      </c>
      <c r="K59" s="4">
        <f>A59*9.81</f>
        <v>122.625</v>
      </c>
    </row>
    <row r="60" spans="1:11" ht="15">
      <c r="A60">
        <v>13</v>
      </c>
      <c r="B60">
        <v>24.125</v>
      </c>
      <c r="C60">
        <f t="shared" si="1"/>
        <v>61.2775</v>
      </c>
      <c r="J60" s="4">
        <f>C60-24.1935</f>
        <v>37.084</v>
      </c>
      <c r="K60" s="4">
        <f>A60*9.81</f>
        <v>127.53</v>
      </c>
    </row>
    <row r="61" spans="1:11" ht="15">
      <c r="A61">
        <v>13.5</v>
      </c>
      <c r="B61">
        <v>24.75</v>
      </c>
      <c r="C61">
        <f t="shared" si="1"/>
        <v>62.865</v>
      </c>
      <c r="J61" s="4">
        <f>C61-24.1935</f>
        <v>38.6715</v>
      </c>
      <c r="K61" s="4">
        <f>A61*9.81</f>
        <v>132.435</v>
      </c>
    </row>
    <row r="62" spans="1:11" ht="15">
      <c r="A62">
        <v>14</v>
      </c>
      <c r="B62">
        <v>25.25</v>
      </c>
      <c r="C62">
        <f t="shared" si="1"/>
        <v>64.135</v>
      </c>
      <c r="J62" s="4">
        <f>C62-24.1935</f>
        <v>39.941500000000005</v>
      </c>
      <c r="K62" s="4">
        <f>A62*9.81</f>
        <v>137.34</v>
      </c>
    </row>
    <row r="64" spans="3:8" ht="15">
      <c r="C64" t="s">
        <v>5</v>
      </c>
      <c r="G64" t="s">
        <v>4</v>
      </c>
      <c r="H64" t="s">
        <v>14</v>
      </c>
    </row>
    <row r="65" spans="2:3" ht="15">
      <c r="B65" t="s">
        <v>3</v>
      </c>
      <c r="C65" t="s">
        <v>1</v>
      </c>
    </row>
    <row r="66" spans="2:3" ht="15">
      <c r="B66">
        <v>0</v>
      </c>
      <c r="C66">
        <v>0</v>
      </c>
    </row>
    <row r="67" spans="2:3" ht="15">
      <c r="B67">
        <v>3.375</v>
      </c>
      <c r="C67">
        <v>10</v>
      </c>
    </row>
    <row r="68" spans="2:3" ht="15">
      <c r="B68">
        <v>4.75</v>
      </c>
      <c r="C68">
        <v>12.8</v>
      </c>
    </row>
    <row r="69" spans="2:11" ht="15">
      <c r="B69">
        <v>5.375</v>
      </c>
      <c r="C69">
        <v>15.4</v>
      </c>
      <c r="J69" s="2" t="s">
        <v>19</v>
      </c>
      <c r="K69" s="2"/>
    </row>
    <row r="70" spans="2:11" ht="15">
      <c r="B70">
        <v>7</v>
      </c>
      <c r="C70">
        <v>17.1</v>
      </c>
      <c r="J70" s="3" t="s">
        <v>16</v>
      </c>
      <c r="K70" s="3" t="s">
        <v>15</v>
      </c>
    </row>
    <row r="71" spans="2:11" ht="15">
      <c r="B71">
        <v>6.75</v>
      </c>
      <c r="C71">
        <v>16.5</v>
      </c>
      <c r="J71" s="4">
        <f>B66*2.54</f>
        <v>0</v>
      </c>
      <c r="K71" s="4">
        <f>C66*7</f>
        <v>0</v>
      </c>
    </row>
    <row r="72" spans="2:11" ht="15">
      <c r="B72">
        <v>9</v>
      </c>
      <c r="C72">
        <v>14.5</v>
      </c>
      <c r="J72" s="4">
        <f>B67*2.54</f>
        <v>8.5725</v>
      </c>
      <c r="K72" s="4">
        <f>C67*7</f>
        <v>70</v>
      </c>
    </row>
    <row r="73" spans="2:11" ht="15">
      <c r="B73">
        <v>11.5</v>
      </c>
      <c r="C73">
        <v>11.01</v>
      </c>
      <c r="J73" s="4">
        <f>B68*2.54</f>
        <v>12.065</v>
      </c>
      <c r="K73" s="4">
        <f>C68*7</f>
        <v>89.60000000000001</v>
      </c>
    </row>
    <row r="74" spans="2:11" ht="15">
      <c r="B74">
        <v>12.125</v>
      </c>
      <c r="C74">
        <v>9</v>
      </c>
      <c r="J74" s="4">
        <f>B69*2.54</f>
        <v>13.6525</v>
      </c>
      <c r="K74" s="4">
        <f>C69*7</f>
        <v>107.8</v>
      </c>
    </row>
    <row r="75" spans="2:11" ht="15">
      <c r="B75">
        <v>13.125</v>
      </c>
      <c r="C75">
        <v>10.5</v>
      </c>
      <c r="J75" s="4">
        <f>B70*2.54</f>
        <v>17.78</v>
      </c>
      <c r="K75" s="4">
        <f>C70*7</f>
        <v>119.70000000000002</v>
      </c>
    </row>
    <row r="76" spans="2:11" ht="15">
      <c r="B76">
        <v>9.5</v>
      </c>
      <c r="C76">
        <v>14.4</v>
      </c>
      <c r="J76" s="4">
        <f>B71*2.54</f>
        <v>17.145</v>
      </c>
      <c r="K76" s="4">
        <f>C71*7</f>
        <v>115.5</v>
      </c>
    </row>
    <row r="77" spans="2:11" ht="15">
      <c r="B77">
        <v>10.5</v>
      </c>
      <c r="C77">
        <v>13.7</v>
      </c>
      <c r="J77" s="4">
        <f>B72*2.54</f>
        <v>22.86</v>
      </c>
      <c r="K77" s="4">
        <f>C72*7</f>
        <v>101.5</v>
      </c>
    </row>
    <row r="78" spans="2:11" ht="15">
      <c r="B78">
        <v>12.75</v>
      </c>
      <c r="C78">
        <v>9.8</v>
      </c>
      <c r="J78" s="4">
        <f>B73*2.54</f>
        <v>29.21</v>
      </c>
      <c r="K78" s="4">
        <f>C73*7</f>
        <v>77.07</v>
      </c>
    </row>
    <row r="79" spans="2:11" ht="15">
      <c r="B79">
        <v>11.125</v>
      </c>
      <c r="C79">
        <v>11.6</v>
      </c>
      <c r="J79" s="4">
        <f>B74*2.54</f>
        <v>30.7975</v>
      </c>
      <c r="K79" s="4">
        <f>C74*7</f>
        <v>63</v>
      </c>
    </row>
    <row r="80" spans="2:11" ht="15">
      <c r="B80">
        <v>8.5</v>
      </c>
      <c r="C80">
        <v>15.5</v>
      </c>
      <c r="J80" s="4">
        <f>B75*2.54</f>
        <v>33.3375</v>
      </c>
      <c r="K80" s="4">
        <f>C75*7</f>
        <v>73.5</v>
      </c>
    </row>
    <row r="81" spans="2:11" ht="15">
      <c r="B81">
        <v>10</v>
      </c>
      <c r="C81">
        <v>14.3</v>
      </c>
      <c r="J81" s="4">
        <f>B76*2.54</f>
        <v>24.13</v>
      </c>
      <c r="K81" s="4">
        <f>C76*7</f>
        <v>100.8</v>
      </c>
    </row>
    <row r="82" spans="2:11" ht="15">
      <c r="B82">
        <v>1.75</v>
      </c>
      <c r="C82">
        <v>5.21</v>
      </c>
      <c r="J82" s="4">
        <f>B77*2.54</f>
        <v>26.67</v>
      </c>
      <c r="K82" s="4">
        <f>C77*7</f>
        <v>95.89999999999999</v>
      </c>
    </row>
    <row r="83" spans="2:11" ht="15">
      <c r="B83">
        <v>0.75</v>
      </c>
      <c r="C83">
        <v>2.38</v>
      </c>
      <c r="J83" s="4">
        <f>B78*2.54</f>
        <v>32.385</v>
      </c>
      <c r="K83" s="4">
        <f>C78*7</f>
        <v>68.60000000000001</v>
      </c>
    </row>
    <row r="84" spans="2:11" ht="15">
      <c r="B84">
        <v>2.75</v>
      </c>
      <c r="C84">
        <v>8.05</v>
      </c>
      <c r="J84" s="4">
        <f>B79*2.54</f>
        <v>28.2575</v>
      </c>
      <c r="K84" s="4">
        <f>C79*7</f>
        <v>81.2</v>
      </c>
    </row>
    <row r="85" spans="10:11" ht="15">
      <c r="J85" s="4">
        <f>B80*2.54</f>
        <v>21.59</v>
      </c>
      <c r="K85" s="4">
        <f>C80*7</f>
        <v>108.5</v>
      </c>
    </row>
    <row r="86" spans="10:11" ht="15">
      <c r="J86" s="4">
        <f>B81*2.54</f>
        <v>25.4</v>
      </c>
      <c r="K86" s="4">
        <f>C81*7</f>
        <v>100.10000000000001</v>
      </c>
    </row>
    <row r="87" spans="10:11" ht="15">
      <c r="J87" s="4">
        <f>B82*2.54</f>
        <v>4.445</v>
      </c>
      <c r="K87" s="4">
        <f>C82*7</f>
        <v>36.47</v>
      </c>
    </row>
    <row r="88" spans="10:11" ht="15">
      <c r="J88" s="4">
        <f>B83*2.54</f>
        <v>1.905</v>
      </c>
      <c r="K88" s="4">
        <f>C83*7</f>
        <v>16.66</v>
      </c>
    </row>
    <row r="89" spans="10:11" ht="15">
      <c r="J89" s="4">
        <f>B84*2.54</f>
        <v>6.985</v>
      </c>
      <c r="K89" s="4">
        <f>C84*7</f>
        <v>56.35000000000001</v>
      </c>
    </row>
  </sheetData>
  <sheetProtection/>
  <mergeCells count="3">
    <mergeCell ref="J2:K2"/>
    <mergeCell ref="J33:K33"/>
    <mergeCell ref="J69:K6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C37" sqref="C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14" sqref="B14"/>
    </sheetView>
  </sheetViews>
  <sheetFormatPr defaultColWidth="9.140625" defaultRowHeight="15"/>
  <sheetData>
    <row r="1" spans="1:2" ht="15">
      <c r="A1" s="2" t="s">
        <v>18</v>
      </c>
      <c r="B1" s="2"/>
    </row>
    <row r="2" spans="1:2" ht="15">
      <c r="A2" s="3" t="s">
        <v>16</v>
      </c>
      <c r="B2" s="3" t="s">
        <v>15</v>
      </c>
    </row>
    <row r="3" spans="1:2" ht="15">
      <c r="A3" s="4" t="e">
        <f>#REF!-24.1935</f>
        <v>#REF!</v>
      </c>
      <c r="B3" s="4" t="e">
        <f>#REF!*9.81</f>
        <v>#REF!</v>
      </c>
    </row>
    <row r="4" spans="1:2" ht="15">
      <c r="A4" s="4" t="e">
        <f>#REF!-24.1935</f>
        <v>#REF!</v>
      </c>
      <c r="B4" s="4" t="e">
        <f>#REF!*9.81</f>
        <v>#REF!</v>
      </c>
    </row>
    <row r="5" spans="1:2" ht="15">
      <c r="A5" s="4" t="e">
        <f>#REF!-24.1935</f>
        <v>#REF!</v>
      </c>
      <c r="B5" s="4" t="e">
        <f>#REF!*9.81</f>
        <v>#REF!</v>
      </c>
    </row>
    <row r="6" spans="1:2" ht="15">
      <c r="A6" s="4" t="e">
        <f>#REF!-24.1935</f>
        <v>#REF!</v>
      </c>
      <c r="B6" s="4" t="e">
        <f>#REF!*9.81</f>
        <v>#REF!</v>
      </c>
    </row>
    <row r="7" spans="1:2" ht="15">
      <c r="A7" s="4" t="e">
        <f>#REF!-24.1935</f>
        <v>#REF!</v>
      </c>
      <c r="B7" s="4" t="e">
        <f>#REF!*9.81</f>
        <v>#REF!</v>
      </c>
    </row>
    <row r="8" spans="1:2" ht="15">
      <c r="A8" s="4" t="e">
        <f>#REF!-24.1935</f>
        <v>#REF!</v>
      </c>
      <c r="B8" s="4" t="e">
        <f>#REF!*9.81</f>
        <v>#REF!</v>
      </c>
    </row>
    <row r="9" spans="1:2" ht="15">
      <c r="A9" s="4" t="e">
        <f>#REF!-24.1935</f>
        <v>#REF!</v>
      </c>
      <c r="B9" s="4" t="e">
        <f>#REF!*9.81</f>
        <v>#REF!</v>
      </c>
    </row>
    <row r="10" spans="1:2" ht="15">
      <c r="A10" s="4" t="e">
        <f>#REF!-24.1935</f>
        <v>#REF!</v>
      </c>
      <c r="B10" s="4" t="e">
        <f>#REF!*9.81</f>
        <v>#REF!</v>
      </c>
    </row>
    <row r="11" spans="1:2" ht="15">
      <c r="A11" s="4" t="e">
        <f>#REF!-24.1935</f>
        <v>#REF!</v>
      </c>
      <c r="B11" s="4" t="e">
        <f>#REF!*9.81</f>
        <v>#REF!</v>
      </c>
    </row>
    <row r="12" spans="1:2" ht="15">
      <c r="A12" s="4" t="e">
        <f>#REF!-24.1935</f>
        <v>#REF!</v>
      </c>
      <c r="B12" s="4" t="e">
        <f>#REF!*9.81</f>
        <v>#REF!</v>
      </c>
    </row>
    <row r="13" spans="1:2" ht="15">
      <c r="A13" s="4" t="e">
        <f>#REF!-24.1935</f>
        <v>#REF!</v>
      </c>
      <c r="B13" s="4" t="e">
        <f>#REF!*9.81</f>
        <v>#REF!</v>
      </c>
    </row>
    <row r="14" spans="1:2" ht="15">
      <c r="A14" s="4" t="e">
        <f>#REF!-24.1935</f>
        <v>#REF!</v>
      </c>
      <c r="B14" s="4" t="e">
        <f>#REF!*9.81</f>
        <v>#REF!</v>
      </c>
    </row>
    <row r="15" spans="1:2" ht="15">
      <c r="A15" s="4" t="e">
        <f>#REF!-24.1935</f>
        <v>#REF!</v>
      </c>
      <c r="B15" s="4" t="e">
        <f>#REF!*9.81</f>
        <v>#REF!</v>
      </c>
    </row>
    <row r="16" spans="1:2" ht="15">
      <c r="A16" s="4" t="e">
        <f>#REF!-24.1935</f>
        <v>#REF!</v>
      </c>
      <c r="B16" s="4" t="e">
        <f>#REF!*9.81</f>
        <v>#REF!</v>
      </c>
    </row>
    <row r="17" spans="1:2" ht="15">
      <c r="A17" s="4" t="e">
        <f>#REF!-24.1935</f>
        <v>#REF!</v>
      </c>
      <c r="B17" s="4" t="e">
        <f>#REF!*9.81</f>
        <v>#REF!</v>
      </c>
    </row>
    <row r="18" spans="1:2" ht="15">
      <c r="A18" s="4" t="e">
        <f>#REF!-24.1935</f>
        <v>#REF!</v>
      </c>
      <c r="B18" s="4" t="e">
        <f>#REF!*9.81</f>
        <v>#REF!</v>
      </c>
    </row>
    <row r="19" spans="1:2" ht="15">
      <c r="A19" s="4" t="e">
        <f>#REF!-24.1935</f>
        <v>#REF!</v>
      </c>
      <c r="B19" s="4" t="e">
        <f>#REF!*9.81</f>
        <v>#REF!</v>
      </c>
    </row>
    <row r="20" spans="1:2" ht="15">
      <c r="A20" s="4" t="e">
        <f>#REF!-24.1935</f>
        <v>#REF!</v>
      </c>
      <c r="B20" s="4" t="e">
        <f>#REF!*9.81</f>
        <v>#REF!</v>
      </c>
    </row>
    <row r="21" spans="1:2" ht="15">
      <c r="A21" s="4" t="e">
        <f>#REF!-24.1935</f>
        <v>#REF!</v>
      </c>
      <c r="B21" s="4" t="e">
        <f>#REF!*9.81</f>
        <v>#REF!</v>
      </c>
    </row>
    <row r="22" spans="1:2" ht="15">
      <c r="A22" s="4" t="e">
        <f>#REF!-24.1935</f>
        <v>#REF!</v>
      </c>
      <c r="B22" s="4" t="e">
        <f>#REF!*9.81</f>
        <v>#REF!</v>
      </c>
    </row>
    <row r="23" spans="1:2" ht="15">
      <c r="A23" s="4" t="e">
        <f>#REF!-24.1935</f>
        <v>#REF!</v>
      </c>
      <c r="B23" s="4" t="e">
        <f>#REF!*9.81</f>
        <v>#REF!</v>
      </c>
    </row>
    <row r="24" spans="1:2" ht="15">
      <c r="A24" s="4" t="e">
        <f>#REF!-24.1935</f>
        <v>#REF!</v>
      </c>
      <c r="B24" s="4" t="e">
        <f>#REF!*9.81</f>
        <v>#REF!</v>
      </c>
    </row>
    <row r="25" spans="1:2" ht="15">
      <c r="A25" s="4" t="e">
        <f>#REF!-24.1935</f>
        <v>#REF!</v>
      </c>
      <c r="B25" s="4" t="e">
        <f>#REF!*9.81</f>
        <v>#REF!</v>
      </c>
    </row>
    <row r="26" spans="1:2" ht="15">
      <c r="A26" s="4" t="e">
        <f>#REF!-24.1935</f>
        <v>#REF!</v>
      </c>
      <c r="B26" s="4" t="e">
        <f>#REF!*9.81</f>
        <v>#REF!</v>
      </c>
    </row>
    <row r="27" spans="1:2" ht="15">
      <c r="A27" s="4" t="e">
        <f>#REF!-24.1935</f>
        <v>#REF!</v>
      </c>
      <c r="B27" s="4" t="e">
        <f>#REF!*9.81</f>
        <v>#REF!</v>
      </c>
    </row>
    <row r="28" spans="1:2" ht="15">
      <c r="A28" s="4" t="e">
        <f>#REF!-24.1935</f>
        <v>#REF!</v>
      </c>
      <c r="B28" s="4" t="e">
        <f>#REF!*9.81</f>
        <v>#REF!</v>
      </c>
    </row>
    <row r="29" spans="1:2" ht="15">
      <c r="A29" s="4" t="e">
        <f>#REF!-24.1935</f>
        <v>#REF!</v>
      </c>
      <c r="B29" s="4" t="e">
        <f>#REF!*9.81</f>
        <v>#REF!</v>
      </c>
    </row>
    <row r="30" spans="1:2" ht="15">
      <c r="A30" s="4" t="e">
        <f>#REF!-24.1935</f>
        <v>#REF!</v>
      </c>
      <c r="B30" s="4" t="e">
        <f>#REF!*9.81</f>
        <v>#REF!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oliver</dc:creator>
  <cp:keywords/>
  <dc:description/>
  <cp:lastModifiedBy>Jeff Cushing</cp:lastModifiedBy>
  <dcterms:created xsi:type="dcterms:W3CDTF">2010-01-18T02:24:44Z</dcterms:created>
  <dcterms:modified xsi:type="dcterms:W3CDTF">2010-01-22T05:15:11Z</dcterms:modified>
  <cp:category/>
  <cp:version/>
  <cp:contentType/>
  <cp:contentStatus/>
</cp:coreProperties>
</file>