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865" windowHeight="37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<sst xmlns="http://schemas.openxmlformats.org/spreadsheetml/2006/main" count="80" uniqueCount="41">
  <si>
    <t>Drop #1</t>
  </si>
  <si>
    <t>Left</t>
  </si>
  <si>
    <t>Middle</t>
  </si>
  <si>
    <t>Right</t>
  </si>
  <si>
    <t>Inner Diameter</t>
  </si>
  <si>
    <t>Orifice Diameter</t>
  </si>
  <si>
    <t>Length</t>
  </si>
  <si>
    <t>Taper Length</t>
  </si>
  <si>
    <t>mm +/- .1 mm</t>
  </si>
  <si>
    <t>mm +/- 2 mm</t>
  </si>
  <si>
    <t>Droplet?</t>
  </si>
  <si>
    <t>yes</t>
  </si>
  <si>
    <t>116*</t>
  </si>
  <si>
    <t>37*</t>
  </si>
  <si>
    <t>*This tube lost its tip - so I am estimating from the film</t>
  </si>
  <si>
    <t>no</t>
  </si>
  <si>
    <t>Drop #2</t>
  </si>
  <si>
    <t>Drop #3</t>
  </si>
  <si>
    <t>Drop 1 L</t>
  </si>
  <si>
    <t>Drop 1 M</t>
  </si>
  <si>
    <t>Drop 1 R</t>
  </si>
  <si>
    <t>Drop 2 R</t>
  </si>
  <si>
    <t>Drop 3 M</t>
  </si>
  <si>
    <t>Drop 4 R</t>
  </si>
  <si>
    <t>factor</t>
  </si>
  <si>
    <t>ref length</t>
  </si>
  <si>
    <t>real length</t>
  </si>
  <si>
    <t>Time (s)</t>
  </si>
  <si>
    <t>Vapp m/s</t>
  </si>
  <si>
    <t>rt m</t>
  </si>
  <si>
    <t>re m</t>
  </si>
  <si>
    <t>Ve m/s</t>
  </si>
  <si>
    <t>rho kg/m3</t>
  </si>
  <si>
    <t>st N/m</t>
  </si>
  <si>
    <t>Weber#</t>
  </si>
  <si>
    <t>Vapp mm/s</t>
  </si>
  <si>
    <t>inner dia mm</t>
  </si>
  <si>
    <t>exit dia mm</t>
  </si>
  <si>
    <t>pixels</t>
  </si>
  <si>
    <t>mm</t>
  </si>
  <si>
    <t>mm/pixel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</si>
</sst>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Sheet2!$B$20:$B$26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Sheet2!$D$20:$D$26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0412424"/>
        <c:axId val="28167497"/>
      </c:scatterChart>
      <c:val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67497"/>
        <c:crosses val="autoZero"/>
        <c:crossBetween val="midCat"/>
        <c:dispUnits/>
      </c:valAx>
      <c:valAx>
        <c:axId val="28167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12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Sheet2!$B$20:$B$25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Sheet2!$E$20:$E$25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2180882"/>
        <c:axId val="66974755"/>
      </c:scatterChart>
      <c:val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4755"/>
        <c:crosses val="autoZero"/>
        <c:crossBetween val="midCat"/>
        <c:dispUnits/>
      </c:valAx>
      <c:valAx>
        <c:axId val="66974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80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26</xdr:row>
      <xdr:rowOff>95250</xdr:rowOff>
    </xdr:from>
    <xdr:to>
      <xdr:col>27</xdr:col>
      <xdr:colOff>85725</xdr:colOff>
      <xdr:row>39</xdr:row>
      <xdr:rowOff>47625</xdr:rowOff>
    </xdr:to>
    <xdr:graphicFrame>
      <xdr:nvGraphicFramePr>
        <xdr:cNvPr id="1" name="Chart 3"/>
        <xdr:cNvGraphicFramePr/>
      </xdr:nvGraphicFramePr>
      <xdr:xfrm>
        <a:off x="13382625" y="4305300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342900</xdr:colOff>
      <xdr:row>37</xdr:row>
      <xdr:rowOff>19050</xdr:rowOff>
    </xdr:from>
    <xdr:to>
      <xdr:col>21</xdr:col>
      <xdr:colOff>295275</xdr:colOff>
      <xdr:row>49</xdr:row>
      <xdr:rowOff>133350</xdr:rowOff>
    </xdr:to>
    <xdr:graphicFrame>
      <xdr:nvGraphicFramePr>
        <xdr:cNvPr id="2" name="Chart 4"/>
        <xdr:cNvGraphicFramePr/>
      </xdr:nvGraphicFramePr>
      <xdr:xfrm>
        <a:off x="9934575" y="6010275"/>
        <a:ext cx="3609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9" sqref="C19:D19"/>
    </sheetView>
  </sheetViews>
  <sheetFormatPr defaultColWidth="9.140625" defaultRowHeight="12.75"/>
  <cols>
    <col min="1" max="1" width="14.421875" style="0" bestFit="1" customWidth="1"/>
    <col min="2" max="4" width="9.140625" style="1" customWidth="1"/>
    <col min="5" max="5" width="12.8515625" style="0" bestFit="1" customWidth="1"/>
  </cols>
  <sheetData>
    <row r="1" spans="1:4" ht="12.75">
      <c r="A1" t="s">
        <v>0</v>
      </c>
      <c r="B1" s="1" t="s">
        <v>1</v>
      </c>
      <c r="C1" s="1" t="s">
        <v>2</v>
      </c>
      <c r="D1" s="1" t="s">
        <v>3</v>
      </c>
    </row>
    <row r="2" spans="1:7" ht="12.75">
      <c r="A2" t="s">
        <v>4</v>
      </c>
      <c r="B2" s="1">
        <v>3.8</v>
      </c>
      <c r="C2" s="1">
        <v>7.9</v>
      </c>
      <c r="D2" s="1">
        <v>10.8</v>
      </c>
      <c r="E2" t="s">
        <v>8</v>
      </c>
      <c r="G2" t="s">
        <v>14</v>
      </c>
    </row>
    <row r="3" spans="1:5" ht="12.75">
      <c r="A3" t="s">
        <v>5</v>
      </c>
      <c r="B3" s="1">
        <v>1.4</v>
      </c>
      <c r="C3" s="1">
        <v>0.7</v>
      </c>
      <c r="D3" s="1">
        <v>1.7</v>
      </c>
      <c r="E3" t="s">
        <v>8</v>
      </c>
    </row>
    <row r="4" spans="1:5" ht="12.75">
      <c r="A4" t="s">
        <v>6</v>
      </c>
      <c r="B4" s="1">
        <v>117</v>
      </c>
      <c r="C4" s="1" t="s">
        <v>12</v>
      </c>
      <c r="D4" s="1">
        <v>117</v>
      </c>
      <c r="E4" t="s">
        <v>9</v>
      </c>
    </row>
    <row r="5" spans="1:5" ht="12.75">
      <c r="A5" t="s">
        <v>7</v>
      </c>
      <c r="B5" s="1">
        <v>18</v>
      </c>
      <c r="C5" s="1" t="s">
        <v>13</v>
      </c>
      <c r="D5" s="1">
        <v>31</v>
      </c>
      <c r="E5" t="s">
        <v>9</v>
      </c>
    </row>
    <row r="6" spans="1:4" ht="12.75">
      <c r="A6" t="s">
        <v>10</v>
      </c>
      <c r="B6" s="1" t="s">
        <v>11</v>
      </c>
      <c r="C6" s="1" t="s">
        <v>11</v>
      </c>
      <c r="D6" s="1" t="s">
        <v>11</v>
      </c>
    </row>
    <row r="9" spans="1:4" ht="12.75">
      <c r="A9" t="s">
        <v>16</v>
      </c>
      <c r="B9" s="1" t="s">
        <v>1</v>
      </c>
      <c r="C9" s="1" t="s">
        <v>2</v>
      </c>
      <c r="D9" s="1" t="s">
        <v>3</v>
      </c>
    </row>
    <row r="10" spans="1:5" ht="12.75">
      <c r="A10" t="s">
        <v>4</v>
      </c>
      <c r="B10" s="1">
        <v>22.1</v>
      </c>
      <c r="C10" s="1">
        <v>17.7</v>
      </c>
      <c r="D10" s="1">
        <v>10.9</v>
      </c>
      <c r="E10" t="s">
        <v>8</v>
      </c>
    </row>
    <row r="11" spans="1:5" ht="12.75">
      <c r="A11" t="s">
        <v>5</v>
      </c>
      <c r="B11" s="1">
        <v>2</v>
      </c>
      <c r="C11" s="1">
        <v>2.1</v>
      </c>
      <c r="D11" s="1">
        <v>1.8</v>
      </c>
      <c r="E11" t="s">
        <v>8</v>
      </c>
    </row>
    <row r="12" spans="1:5" ht="12.75">
      <c r="A12" t="s">
        <v>6</v>
      </c>
      <c r="B12" s="1">
        <v>83</v>
      </c>
      <c r="C12" s="1">
        <v>94</v>
      </c>
      <c r="D12" s="1">
        <v>102</v>
      </c>
      <c r="E12" t="s">
        <v>9</v>
      </c>
    </row>
    <row r="13" spans="1:5" ht="12.75">
      <c r="A13" t="s">
        <v>7</v>
      </c>
      <c r="B13" s="1">
        <v>11</v>
      </c>
      <c r="C13" s="1">
        <v>11</v>
      </c>
      <c r="D13" s="1">
        <v>6</v>
      </c>
      <c r="E13" t="s">
        <v>9</v>
      </c>
    </row>
    <row r="14" spans="1:4" ht="12.75">
      <c r="A14" t="s">
        <v>10</v>
      </c>
      <c r="B14" s="1" t="s">
        <v>15</v>
      </c>
      <c r="C14" s="1" t="s">
        <v>15</v>
      </c>
      <c r="D14" s="1" t="s">
        <v>11</v>
      </c>
    </row>
    <row r="17" spans="1:4" ht="12.75">
      <c r="A17" t="s">
        <v>17</v>
      </c>
      <c r="B17" s="1" t="s">
        <v>1</v>
      </c>
      <c r="C17" s="1" t="s">
        <v>2</v>
      </c>
      <c r="D17" s="1" t="s">
        <v>3</v>
      </c>
    </row>
    <row r="18" spans="1:5" ht="12.75">
      <c r="A18" t="s">
        <v>4</v>
      </c>
      <c r="B18" s="1">
        <v>10.9</v>
      </c>
      <c r="C18" s="1">
        <v>10.9</v>
      </c>
      <c r="D18" s="1">
        <v>10.9</v>
      </c>
      <c r="E18" t="s">
        <v>8</v>
      </c>
    </row>
    <row r="19" spans="1:5" ht="12.75">
      <c r="A19" t="s">
        <v>5</v>
      </c>
      <c r="B19" s="1">
        <v>3.7</v>
      </c>
      <c r="C19" s="1">
        <v>2.8</v>
      </c>
      <c r="D19" s="1">
        <v>1.9</v>
      </c>
      <c r="E19" t="s">
        <v>8</v>
      </c>
    </row>
    <row r="20" spans="1:5" ht="12.75">
      <c r="A20" t="s">
        <v>6</v>
      </c>
      <c r="B20" s="1">
        <v>102</v>
      </c>
      <c r="C20" s="1">
        <v>103</v>
      </c>
      <c r="D20" s="1">
        <v>103</v>
      </c>
      <c r="E20" t="s">
        <v>9</v>
      </c>
    </row>
    <row r="21" spans="1:5" ht="12.75">
      <c r="A21" t="s">
        <v>7</v>
      </c>
      <c r="B21" s="1">
        <v>4</v>
      </c>
      <c r="C21" s="1">
        <v>6</v>
      </c>
      <c r="D21" s="1">
        <v>7</v>
      </c>
      <c r="E21" t="s">
        <v>9</v>
      </c>
    </row>
    <row r="22" spans="1:4" ht="12.75">
      <c r="A22" t="s">
        <v>10</v>
      </c>
      <c r="B22" s="1" t="s">
        <v>15</v>
      </c>
      <c r="C22" s="1" t="s">
        <v>11</v>
      </c>
      <c r="D22" s="1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A1">
      <selection activeCell="C43" sqref="C43:H43"/>
    </sheetView>
  </sheetViews>
  <sheetFormatPr defaultColWidth="9.140625" defaultRowHeight="12.75"/>
  <cols>
    <col min="2" max="2" width="15.8515625" style="0" customWidth="1"/>
  </cols>
  <sheetData>
    <row r="3" spans="1:8" ht="12.75">
      <c r="A3" t="s">
        <v>25</v>
      </c>
      <c r="B3" t="s">
        <v>38</v>
      </c>
      <c r="C3">
        <v>143</v>
      </c>
      <c r="D3">
        <v>143</v>
      </c>
      <c r="E3">
        <v>143</v>
      </c>
      <c r="F3">
        <v>67</v>
      </c>
      <c r="G3">
        <v>64</v>
      </c>
      <c r="H3">
        <v>64</v>
      </c>
    </row>
    <row r="4" spans="1:8" ht="12.75">
      <c r="A4" t="s">
        <v>26</v>
      </c>
      <c r="B4" t="s">
        <v>39</v>
      </c>
      <c r="C4">
        <v>38</v>
      </c>
      <c r="D4">
        <v>38</v>
      </c>
      <c r="E4">
        <v>38</v>
      </c>
      <c r="F4">
        <v>12.5</v>
      </c>
      <c r="G4">
        <v>12.5</v>
      </c>
      <c r="H4">
        <v>12.5</v>
      </c>
    </row>
    <row r="5" spans="1:8" ht="12.75">
      <c r="A5" t="s">
        <v>24</v>
      </c>
      <c r="B5" t="s">
        <v>40</v>
      </c>
      <c r="C5">
        <f aca="true" t="shared" si="0" ref="C5:H5">C4/C3</f>
        <v>0.26573426573426573</v>
      </c>
      <c r="D5">
        <f t="shared" si="0"/>
        <v>0.26573426573426573</v>
      </c>
      <c r="E5">
        <f t="shared" si="0"/>
        <v>0.26573426573426573</v>
      </c>
      <c r="F5">
        <f t="shared" si="0"/>
        <v>0.1865671641791045</v>
      </c>
      <c r="G5">
        <f t="shared" si="0"/>
        <v>0.1953125</v>
      </c>
      <c r="H5">
        <f t="shared" si="0"/>
        <v>0.1953125</v>
      </c>
    </row>
    <row r="6" spans="3:8" ht="12.75"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</row>
    <row r="7" spans="2:8" ht="12.75">
      <c r="B7">
        <v>1</v>
      </c>
      <c r="C7">
        <v>10</v>
      </c>
      <c r="D7">
        <v>6</v>
      </c>
      <c r="E7">
        <v>5</v>
      </c>
      <c r="F7">
        <v>7</v>
      </c>
      <c r="G7">
        <v>14</v>
      </c>
      <c r="H7">
        <v>12</v>
      </c>
    </row>
    <row r="8" spans="2:8" ht="12.75">
      <c r="B8">
        <f>B7+1</f>
        <v>2</v>
      </c>
      <c r="C8">
        <v>25</v>
      </c>
      <c r="D8">
        <v>12</v>
      </c>
      <c r="E8">
        <v>14</v>
      </c>
      <c r="F8">
        <v>19</v>
      </c>
      <c r="G8">
        <v>32</v>
      </c>
      <c r="H8">
        <v>25</v>
      </c>
    </row>
    <row r="9" spans="2:8" ht="12.75">
      <c r="B9">
        <f aca="true" t="shared" si="1" ref="B9:B17">B8+1</f>
        <v>3</v>
      </c>
      <c r="C9">
        <v>38</v>
      </c>
      <c r="D9">
        <v>18</v>
      </c>
      <c r="E9">
        <v>21</v>
      </c>
      <c r="F9">
        <v>28</v>
      </c>
      <c r="G9">
        <v>43</v>
      </c>
      <c r="H9">
        <v>29</v>
      </c>
    </row>
    <row r="10" spans="2:8" ht="12.75">
      <c r="B10">
        <f t="shared" si="1"/>
        <v>4</v>
      </c>
      <c r="C10">
        <v>52</v>
      </c>
      <c r="D10">
        <v>24</v>
      </c>
      <c r="E10">
        <v>30</v>
      </c>
      <c r="F10">
        <v>38</v>
      </c>
      <c r="G10">
        <v>61</v>
      </c>
      <c r="H10">
        <v>30</v>
      </c>
    </row>
    <row r="11" spans="2:8" ht="12.75">
      <c r="B11">
        <f t="shared" si="1"/>
        <v>5</v>
      </c>
      <c r="C11">
        <v>66</v>
      </c>
      <c r="D11">
        <v>30</v>
      </c>
      <c r="E11">
        <v>37</v>
      </c>
      <c r="F11">
        <v>49</v>
      </c>
      <c r="G11">
        <v>80</v>
      </c>
      <c r="H11">
        <v>38</v>
      </c>
    </row>
    <row r="12" spans="2:8" ht="12.75">
      <c r="B12">
        <f t="shared" si="1"/>
        <v>6</v>
      </c>
      <c r="C12">
        <v>80</v>
      </c>
      <c r="D12">
        <v>36</v>
      </c>
      <c r="E12">
        <v>41</v>
      </c>
      <c r="F12">
        <v>59</v>
      </c>
      <c r="G12">
        <v>98</v>
      </c>
      <c r="H12">
        <v>43</v>
      </c>
    </row>
    <row r="13" spans="2:8" ht="12.75">
      <c r="B13">
        <f t="shared" si="1"/>
        <v>7</v>
      </c>
      <c r="C13">
        <v>92</v>
      </c>
      <c r="D13">
        <v>42</v>
      </c>
      <c r="F13">
        <v>70</v>
      </c>
      <c r="G13">
        <v>115</v>
      </c>
      <c r="H13">
        <v>61</v>
      </c>
    </row>
    <row r="14" spans="2:8" ht="12.75">
      <c r="B14">
        <f t="shared" si="1"/>
        <v>8</v>
      </c>
      <c r="C14">
        <v>106</v>
      </c>
      <c r="F14">
        <v>84</v>
      </c>
      <c r="G14">
        <v>129</v>
      </c>
      <c r="H14">
        <v>80</v>
      </c>
    </row>
    <row r="15" spans="2:8" ht="12.75">
      <c r="B15">
        <f t="shared" si="1"/>
        <v>9</v>
      </c>
      <c r="F15">
        <v>98</v>
      </c>
      <c r="H15">
        <v>98</v>
      </c>
    </row>
    <row r="16" spans="2:8" ht="12.75">
      <c r="B16">
        <f t="shared" si="1"/>
        <v>10</v>
      </c>
      <c r="F16">
        <v>108</v>
      </c>
      <c r="H16">
        <v>106</v>
      </c>
    </row>
    <row r="17" spans="2:8" ht="12.75">
      <c r="B17">
        <f t="shared" si="1"/>
        <v>11</v>
      </c>
      <c r="F17">
        <v>121</v>
      </c>
      <c r="H17">
        <v>117</v>
      </c>
    </row>
    <row r="19" spans="2:8" ht="12.75">
      <c r="B19" t="s">
        <v>27</v>
      </c>
      <c r="C19" t="s">
        <v>18</v>
      </c>
      <c r="D19" t="s">
        <v>19</v>
      </c>
      <c r="E19" t="s">
        <v>20</v>
      </c>
      <c r="F19" t="s">
        <v>21</v>
      </c>
      <c r="G19" t="s">
        <v>22</v>
      </c>
      <c r="H19" t="s">
        <v>23</v>
      </c>
    </row>
    <row r="20" spans="1:8" ht="12.75">
      <c r="A20">
        <v>1</v>
      </c>
      <c r="B20" s="2">
        <f>A20/30</f>
        <v>0.03333333333333333</v>
      </c>
      <c r="C20" s="3">
        <f aca="true" t="shared" si="2" ref="C20:H20">C7*C$5</f>
        <v>2.6573426573426575</v>
      </c>
      <c r="D20" s="3">
        <f t="shared" si="2"/>
        <v>1.5944055944055944</v>
      </c>
      <c r="E20" s="3">
        <f t="shared" si="2"/>
        <v>1.3286713286713288</v>
      </c>
      <c r="F20" s="3">
        <f t="shared" si="2"/>
        <v>1.3059701492537314</v>
      </c>
      <c r="G20" s="3">
        <f t="shared" si="2"/>
        <v>2.734375</v>
      </c>
      <c r="H20" s="3">
        <f t="shared" si="2"/>
        <v>2.34375</v>
      </c>
    </row>
    <row r="21" spans="1:8" ht="12.75">
      <c r="A21">
        <f>A20+1</f>
        <v>2</v>
      </c>
      <c r="B21" s="2">
        <f aca="true" t="shared" si="3" ref="B21:B30">A21/30</f>
        <v>0.06666666666666667</v>
      </c>
      <c r="C21" s="3">
        <f aca="true" t="shared" si="4" ref="C21:H27">C8*C$5</f>
        <v>6.643356643356643</v>
      </c>
      <c r="D21" s="3">
        <f t="shared" si="4"/>
        <v>3.1888111888111887</v>
      </c>
      <c r="E21" s="3">
        <f t="shared" si="4"/>
        <v>3.72027972027972</v>
      </c>
      <c r="F21" s="3">
        <f t="shared" si="4"/>
        <v>3.5447761194029854</v>
      </c>
      <c r="G21" s="3">
        <f t="shared" si="4"/>
        <v>6.25</v>
      </c>
      <c r="H21" s="3">
        <f t="shared" si="4"/>
        <v>4.8828125</v>
      </c>
    </row>
    <row r="22" spans="1:8" ht="12.75">
      <c r="A22">
        <f aca="true" t="shared" si="5" ref="A22:A30">A21+1</f>
        <v>3</v>
      </c>
      <c r="B22" s="2">
        <f t="shared" si="3"/>
        <v>0.1</v>
      </c>
      <c r="C22" s="3">
        <f t="shared" si="4"/>
        <v>10.097902097902098</v>
      </c>
      <c r="D22" s="3">
        <f t="shared" si="4"/>
        <v>4.783216783216783</v>
      </c>
      <c r="E22" s="3">
        <f t="shared" si="4"/>
        <v>5.58041958041958</v>
      </c>
      <c r="F22" s="3">
        <f t="shared" si="4"/>
        <v>5.223880597014926</v>
      </c>
      <c r="G22" s="3">
        <f t="shared" si="4"/>
        <v>8.3984375</v>
      </c>
      <c r="H22" s="3">
        <f t="shared" si="4"/>
        <v>5.6640625</v>
      </c>
    </row>
    <row r="23" spans="1:8" ht="12.75">
      <c r="A23">
        <f t="shared" si="5"/>
        <v>4</v>
      </c>
      <c r="B23" s="2">
        <f t="shared" si="3"/>
        <v>0.13333333333333333</v>
      </c>
      <c r="C23" s="3">
        <f t="shared" si="4"/>
        <v>13.818181818181818</v>
      </c>
      <c r="D23" s="3">
        <f t="shared" si="4"/>
        <v>6.3776223776223775</v>
      </c>
      <c r="E23" s="3">
        <f t="shared" si="4"/>
        <v>7.972027972027972</v>
      </c>
      <c r="F23" s="3">
        <f t="shared" si="4"/>
        <v>7.089552238805971</v>
      </c>
      <c r="G23" s="3">
        <f t="shared" si="4"/>
        <v>11.9140625</v>
      </c>
      <c r="H23" s="3">
        <f t="shared" si="4"/>
        <v>5.859375</v>
      </c>
    </row>
    <row r="24" spans="1:8" ht="12.75">
      <c r="A24">
        <f t="shared" si="5"/>
        <v>5</v>
      </c>
      <c r="B24" s="2">
        <f t="shared" si="3"/>
        <v>0.16666666666666666</v>
      </c>
      <c r="C24" s="3">
        <f t="shared" si="4"/>
        <v>17.538461538461537</v>
      </c>
      <c r="D24" s="3">
        <f t="shared" si="4"/>
        <v>7.972027972027972</v>
      </c>
      <c r="E24" s="3">
        <f t="shared" si="4"/>
        <v>9.832167832167832</v>
      </c>
      <c r="F24" s="3">
        <f t="shared" si="4"/>
        <v>9.14179104477612</v>
      </c>
      <c r="G24" s="3">
        <f t="shared" si="4"/>
        <v>15.625</v>
      </c>
      <c r="H24" s="3">
        <f t="shared" si="4"/>
        <v>7.421875</v>
      </c>
    </row>
    <row r="25" spans="1:8" ht="12.75">
      <c r="A25">
        <f t="shared" si="5"/>
        <v>6</v>
      </c>
      <c r="B25" s="2">
        <f t="shared" si="3"/>
        <v>0.2</v>
      </c>
      <c r="C25" s="3">
        <f t="shared" si="4"/>
        <v>21.25874125874126</v>
      </c>
      <c r="D25" s="3">
        <f t="shared" si="4"/>
        <v>9.566433566433567</v>
      </c>
      <c r="E25" s="3">
        <f t="shared" si="4"/>
        <v>10.895104895104895</v>
      </c>
      <c r="F25" s="3">
        <f t="shared" si="4"/>
        <v>11.007462686567164</v>
      </c>
      <c r="G25" s="3">
        <f t="shared" si="4"/>
        <v>19.140625</v>
      </c>
      <c r="H25" s="3">
        <f t="shared" si="4"/>
        <v>8.3984375</v>
      </c>
    </row>
    <row r="26" spans="1:8" ht="12.75">
      <c r="A26">
        <f t="shared" si="5"/>
        <v>7</v>
      </c>
      <c r="B26" s="2">
        <f t="shared" si="3"/>
        <v>0.23333333333333334</v>
      </c>
      <c r="C26" s="3">
        <f t="shared" si="4"/>
        <v>24.447552447552447</v>
      </c>
      <c r="D26" s="3">
        <f t="shared" si="4"/>
        <v>11.16083916083916</v>
      </c>
      <c r="E26" s="3"/>
      <c r="F26" s="3">
        <f aca="true" t="shared" si="6" ref="F26:H27">F13*F$5</f>
        <v>13.059701492537314</v>
      </c>
      <c r="G26" s="3">
        <f t="shared" si="6"/>
        <v>22.4609375</v>
      </c>
      <c r="H26" s="3">
        <f t="shared" si="6"/>
        <v>11.9140625</v>
      </c>
    </row>
    <row r="27" spans="1:8" ht="12.75">
      <c r="A27">
        <f t="shared" si="5"/>
        <v>8</v>
      </c>
      <c r="B27" s="2">
        <f t="shared" si="3"/>
        <v>0.26666666666666666</v>
      </c>
      <c r="C27" s="3">
        <f t="shared" si="4"/>
        <v>28.167832167832167</v>
      </c>
      <c r="D27" s="3"/>
      <c r="E27" s="3"/>
      <c r="F27" s="3">
        <f t="shared" si="6"/>
        <v>15.671641791044777</v>
      </c>
      <c r="G27" s="3">
        <f t="shared" si="6"/>
        <v>25.1953125</v>
      </c>
      <c r="H27" s="3">
        <f t="shared" si="6"/>
        <v>15.625</v>
      </c>
    </row>
    <row r="28" spans="1:8" ht="12.75">
      <c r="A28">
        <f t="shared" si="5"/>
        <v>9</v>
      </c>
      <c r="B28" s="2">
        <f t="shared" si="3"/>
        <v>0.3</v>
      </c>
      <c r="C28" s="3"/>
      <c r="D28" s="3"/>
      <c r="E28" s="3"/>
      <c r="F28" s="3">
        <f>F15*F$5</f>
        <v>18.28358208955224</v>
      </c>
      <c r="G28" s="3"/>
      <c r="H28" s="3">
        <f>H15*H$5</f>
        <v>19.140625</v>
      </c>
    </row>
    <row r="29" spans="1:8" ht="12.75">
      <c r="A29">
        <f t="shared" si="5"/>
        <v>10</v>
      </c>
      <c r="B29" s="2">
        <f t="shared" si="3"/>
        <v>0.3333333333333333</v>
      </c>
      <c r="C29" s="3"/>
      <c r="D29" s="3"/>
      <c r="E29" s="3"/>
      <c r="F29" s="3">
        <f>F16*F$5</f>
        <v>20.149253731343286</v>
      </c>
      <c r="G29" s="3"/>
      <c r="H29" s="3">
        <f>H16*H$5</f>
        <v>20.703125</v>
      </c>
    </row>
    <row r="30" spans="1:8" ht="12.75">
      <c r="A30">
        <f t="shared" si="5"/>
        <v>11</v>
      </c>
      <c r="B30" s="2">
        <f t="shared" si="3"/>
        <v>0.36666666666666664</v>
      </c>
      <c r="C30" s="3"/>
      <c r="D30" s="3"/>
      <c r="E30" s="3"/>
      <c r="F30" s="3">
        <f>F17*F$5</f>
        <v>22.574626865671643</v>
      </c>
      <c r="G30" s="3"/>
      <c r="H30" s="3">
        <f>H17*H$5</f>
        <v>22.8515625</v>
      </c>
    </row>
    <row r="32" spans="2:8" ht="12.75">
      <c r="B32" s="4" t="s">
        <v>35</v>
      </c>
      <c r="C32" s="5">
        <f>(C27-C20)/(B27-B20)</f>
        <v>109.33066933066932</v>
      </c>
      <c r="D32" s="5">
        <f>(D26-D20)/(B26-B20)</f>
        <v>47.83216783216782</v>
      </c>
      <c r="E32" s="5">
        <f>(E25-E20)/(B25-B20)</f>
        <v>57.39860139860139</v>
      </c>
      <c r="F32" s="5">
        <f>(F30-F20)/(B30-B20)</f>
        <v>63.80597014925374</v>
      </c>
      <c r="G32" s="5">
        <f>(G27-G20)/(B27-B20)</f>
        <v>96.26116071428571</v>
      </c>
      <c r="H32" s="5">
        <f>(H30-H20)/(B30-B20)</f>
        <v>61.5234375</v>
      </c>
    </row>
    <row r="33" spans="2:8" ht="12.75">
      <c r="B33" s="4" t="s">
        <v>36</v>
      </c>
      <c r="C33" s="5">
        <v>3.8</v>
      </c>
      <c r="D33" s="5">
        <v>7.9</v>
      </c>
      <c r="E33" s="5">
        <v>10.8</v>
      </c>
      <c r="F33" s="5">
        <v>10.9</v>
      </c>
      <c r="G33" s="5">
        <v>10.9</v>
      </c>
      <c r="H33" s="5">
        <v>10.9</v>
      </c>
    </row>
    <row r="34" spans="2:8" ht="12.75">
      <c r="B34" s="4" t="s">
        <v>37</v>
      </c>
      <c r="C34" s="5">
        <v>1.4</v>
      </c>
      <c r="D34" s="5">
        <v>0.7</v>
      </c>
      <c r="E34" s="5">
        <v>1.7</v>
      </c>
      <c r="F34" s="5">
        <v>1.8</v>
      </c>
      <c r="G34" s="5">
        <v>2.8</v>
      </c>
      <c r="H34" s="5">
        <v>1.9</v>
      </c>
    </row>
    <row r="36" spans="2:8" ht="12.75">
      <c r="B36" t="s">
        <v>28</v>
      </c>
      <c r="C36">
        <f aca="true" t="shared" si="7" ref="C36:H36">C32/1000</f>
        <v>0.10933066933066932</v>
      </c>
      <c r="D36">
        <f t="shared" si="7"/>
        <v>0.04783216783216782</v>
      </c>
      <c r="E36">
        <f t="shared" si="7"/>
        <v>0.057398601398601395</v>
      </c>
      <c r="F36">
        <f t="shared" si="7"/>
        <v>0.06380597014925374</v>
      </c>
      <c r="G36">
        <f t="shared" si="7"/>
        <v>0.09626116071428571</v>
      </c>
      <c r="H36">
        <f t="shared" si="7"/>
        <v>0.0615234375</v>
      </c>
    </row>
    <row r="37" spans="2:8" ht="12.75">
      <c r="B37" t="s">
        <v>29</v>
      </c>
      <c r="C37">
        <f aca="true" t="shared" si="8" ref="C37:H38">C33/2000</f>
        <v>0.0019</v>
      </c>
      <c r="D37">
        <f t="shared" si="8"/>
        <v>0.00395</v>
      </c>
      <c r="E37">
        <f t="shared" si="8"/>
        <v>0.0054</v>
      </c>
      <c r="F37">
        <f t="shared" si="8"/>
        <v>0.00545</v>
      </c>
      <c r="G37">
        <f t="shared" si="8"/>
        <v>0.00545</v>
      </c>
      <c r="H37">
        <f t="shared" si="8"/>
        <v>0.00545</v>
      </c>
    </row>
    <row r="38" spans="2:8" ht="12.75">
      <c r="B38" t="s">
        <v>30</v>
      </c>
      <c r="C38">
        <f t="shared" si="8"/>
        <v>0.0007</v>
      </c>
      <c r="D38">
        <f t="shared" si="8"/>
        <v>0.00035</v>
      </c>
      <c r="E38">
        <f t="shared" si="8"/>
        <v>0.00085</v>
      </c>
      <c r="F38">
        <f t="shared" si="8"/>
        <v>0.0009</v>
      </c>
      <c r="G38">
        <f t="shared" si="8"/>
        <v>0.0014</v>
      </c>
      <c r="H38">
        <f t="shared" si="8"/>
        <v>0.00095</v>
      </c>
    </row>
    <row r="39" spans="2:8" ht="12.75">
      <c r="B39" t="s">
        <v>31</v>
      </c>
      <c r="C39">
        <f aca="true" t="shared" si="9" ref="C39:H39">C36*C37^2/C38^2</f>
        <v>0.8054769720075843</v>
      </c>
      <c r="D39">
        <f t="shared" si="9"/>
        <v>6.092256315113458</v>
      </c>
      <c r="E39">
        <f t="shared" si="9"/>
        <v>2.3165996080044526</v>
      </c>
      <c r="F39">
        <f t="shared" si="9"/>
        <v>2.339749170812604</v>
      </c>
      <c r="G39">
        <f t="shared" si="9"/>
        <v>1.4587740439367711</v>
      </c>
      <c r="H39">
        <f t="shared" si="9"/>
        <v>2.0248198363919667</v>
      </c>
    </row>
    <row r="40" spans="2:8" ht="12.75">
      <c r="B40" t="s">
        <v>32</v>
      </c>
      <c r="C40">
        <v>1000</v>
      </c>
      <c r="D40">
        <v>1000</v>
      </c>
      <c r="E40">
        <v>1000</v>
      </c>
      <c r="F40">
        <v>1000</v>
      </c>
      <c r="G40">
        <v>1000</v>
      </c>
      <c r="H40">
        <v>1000</v>
      </c>
    </row>
    <row r="41" spans="2:8" ht="12.75">
      <c r="B41" t="s">
        <v>33</v>
      </c>
      <c r="C41">
        <v>0.072</v>
      </c>
      <c r="D41">
        <v>0.072</v>
      </c>
      <c r="E41">
        <v>0.072</v>
      </c>
      <c r="F41">
        <v>0.072</v>
      </c>
      <c r="G41">
        <v>0.072</v>
      </c>
      <c r="H41">
        <v>0.072</v>
      </c>
    </row>
    <row r="43" spans="2:8" ht="12.75">
      <c r="B43" s="6" t="s">
        <v>34</v>
      </c>
      <c r="C43" s="3">
        <f aca="true" t="shared" si="10" ref="C43:H43">C40*C39^2*C38/C41</f>
        <v>6.307711204224372</v>
      </c>
      <c r="D43" s="3">
        <f t="shared" si="10"/>
        <v>180.42299240505466</v>
      </c>
      <c r="E43" s="3">
        <f t="shared" si="10"/>
        <v>63.356092808825366</v>
      </c>
      <c r="F43" s="3">
        <f t="shared" si="10"/>
        <v>68.43032727897834</v>
      </c>
      <c r="G43" s="3">
        <f t="shared" si="10"/>
        <v>41.37819994123747</v>
      </c>
      <c r="H43" s="3">
        <f t="shared" si="10"/>
        <v>54.095841685473225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2005-04-27T22:35:34Z</dcterms:created>
  <dcterms:modified xsi:type="dcterms:W3CDTF">2005-05-27T17:45:01Z</dcterms:modified>
  <cp:category/>
  <cp:version/>
  <cp:contentType/>
  <cp:contentStatus/>
</cp:coreProperties>
</file>